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TSAD9\nourin\☆★農村整備係★☆\データフォルダ\07 一般地帯\03 工事\令和7年度\農整工県単第5号  西真鍋地区排水路整備工事\単抜\"/>
    </mc:Choice>
  </mc:AlternateContent>
  <xr:revisionPtr revIDLastSave="0" documentId="13_ncr:1_{58F5EBD2-117A-4386-BD0F-22BEDBAD509B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鏡" sheetId="5" r:id="rId1"/>
    <sheet name="金抜き（入札用）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4" l="1"/>
  <c r="G78" i="4"/>
  <c r="G77" i="4"/>
  <c r="G76" i="4" s="1"/>
  <c r="G75" i="4" s="1"/>
  <c r="G74" i="4" s="1"/>
  <c r="G73" i="4"/>
  <c r="G72" i="4" l="1"/>
  <c r="G70" i="4"/>
  <c r="G69" i="4"/>
  <c r="G68" i="4"/>
  <c r="G66" i="4"/>
  <c r="G65" i="4"/>
  <c r="G64" i="4"/>
  <c r="G63" i="4"/>
  <c r="G62" i="4"/>
  <c r="G61" i="4"/>
  <c r="G57" i="4"/>
  <c r="G56" i="4" s="1"/>
  <c r="G55" i="4"/>
  <c r="G54" i="4"/>
  <c r="G53" i="4"/>
  <c r="G52" i="4"/>
  <c r="G51" i="4"/>
  <c r="G50" i="4"/>
  <c r="G48" i="4"/>
  <c r="G47" i="4"/>
  <c r="G45" i="4"/>
  <c r="G44" i="4"/>
  <c r="G43" i="4"/>
  <c r="G42" i="4"/>
  <c r="G41" i="4"/>
  <c r="G40" i="4"/>
  <c r="G39" i="4"/>
  <c r="G38" i="4"/>
  <c r="G37" i="4"/>
  <c r="G36" i="4"/>
  <c r="G35" i="4"/>
  <c r="G33" i="4"/>
  <c r="G32" i="4" s="1"/>
  <c r="G31" i="4"/>
  <c r="G30" i="4"/>
  <c r="G29" i="4"/>
  <c r="G28" i="4"/>
  <c r="G27" i="4"/>
  <c r="G67" i="4" l="1"/>
  <c r="G60" i="4"/>
  <c r="G49" i="4"/>
  <c r="G46" i="4"/>
  <c r="G34" i="4"/>
  <c r="G26" i="4"/>
  <c r="G59" i="4" l="1"/>
  <c r="G58" i="4" s="1"/>
  <c r="G25" i="4"/>
  <c r="G24" i="4" s="1"/>
  <c r="G71" i="4"/>
  <c r="G23" i="4" l="1"/>
  <c r="G22" i="4" s="1"/>
  <c r="G80" i="4" l="1"/>
  <c r="G82" i="4" s="1"/>
  <c r="G83" i="4" l="1"/>
  <c r="G84" i="4" s="1"/>
</calcChain>
</file>

<file path=xl/sharedStrings.xml><?xml version="1.0" encoding="utf-8"?>
<sst xmlns="http://schemas.openxmlformats.org/spreadsheetml/2006/main" count="245" uniqueCount="153">
  <si>
    <t>工事番号</t>
    <rPh sb="0" eb="2">
      <t>コウジ</t>
    </rPh>
    <rPh sb="2" eb="4">
      <t>バンゴウ</t>
    </rPh>
    <phoneticPr fontId="3"/>
  </si>
  <si>
    <t>業者名　　</t>
    <rPh sb="0" eb="2">
      <t>ギョウシャ</t>
    </rPh>
    <rPh sb="2" eb="3">
      <t>メイ</t>
    </rPh>
    <phoneticPr fontId="3"/>
  </si>
  <si>
    <t>工事区分・工種・種別</t>
    <phoneticPr fontId="3"/>
  </si>
  <si>
    <t>規 格 名 称</t>
  </si>
  <si>
    <t>数 量</t>
  </si>
  <si>
    <t>単 位</t>
  </si>
  <si>
    <t>金 額</t>
  </si>
  <si>
    <t>工事価格（合計）</t>
    <phoneticPr fontId="3"/>
  </si>
  <si>
    <t>消費税額及び地方消費税額（合計）</t>
    <phoneticPr fontId="3"/>
  </si>
  <si>
    <t>工事費計（合計）</t>
    <phoneticPr fontId="3"/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</si>
  <si>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</si>
  <si>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</si>
  <si>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</si>
  <si>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</si>
  <si>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</si>
  <si>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排水路工</t>
  </si>
  <si>
    <t xml:space="preserve">      土工</t>
  </si>
  <si>
    <t xml:space="preserve">       掘削</t>
  </si>
  <si>
    <t>0.60m3級ﾊﾞｯｸﾎｳ</t>
  </si>
  <si>
    <t>m3</t>
  </si>
  <si>
    <t xml:space="preserve">       不足土</t>
  </si>
  <si>
    <t>㎡</t>
  </si>
  <si>
    <t>ｍ</t>
  </si>
  <si>
    <t xml:space="preserve">      排水路工</t>
  </si>
  <si>
    <t>箇所</t>
  </si>
  <si>
    <t xml:space="preserve">      撤去工</t>
  </si>
  <si>
    <t xml:space="preserve">       コンクリート殻運搬</t>
  </si>
  <si>
    <t xml:space="preserve">       コンクリート殻処分費</t>
  </si>
  <si>
    <t>ton</t>
  </si>
  <si>
    <t xml:space="preserve">    直接工事費（仮設工）</t>
  </si>
  <si>
    <t xml:space="preserve">     仮設工</t>
  </si>
  <si>
    <t xml:space="preserve">      水替工</t>
  </si>
  <si>
    <t xml:space="preserve">       大型土のう製作</t>
  </si>
  <si>
    <t>袋</t>
  </si>
  <si>
    <t xml:space="preserve">       大型土のう設置・撤去</t>
  </si>
  <si>
    <t xml:space="preserve">       ポンプ設置・撤去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</si>
  <si>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</si>
  <si>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</si>
  <si>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</si>
  <si>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</si>
  <si>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運搬費</t>
  </si>
  <si>
    <t xml:space="preserve">        仮設敷鉄板運搬費</t>
  </si>
  <si>
    <t xml:space="preserve">    現場管理費</t>
  </si>
  <si>
    <t xml:space="preserve">  一般管理費等</t>
  </si>
  <si>
    <t xml:space="preserve"> 工事価格</t>
  </si>
  <si>
    <t>工事費内訳書（入札時　提出用）</t>
    <rPh sb="0" eb="2">
      <t>コウジ</t>
    </rPh>
    <rPh sb="2" eb="3">
      <t>ヒ</t>
    </rPh>
    <rPh sb="3" eb="5">
      <t>ウチワケ</t>
    </rPh>
    <rPh sb="5" eb="6">
      <t>ショ</t>
    </rPh>
    <rPh sb="7" eb="10">
      <t>ニュウサツジ</t>
    </rPh>
    <rPh sb="11" eb="13">
      <t>テイシュツ</t>
    </rPh>
    <rPh sb="13" eb="14">
      <t>ヨウ</t>
    </rPh>
    <phoneticPr fontId="3"/>
  </si>
  <si>
    <t>工事名称</t>
    <rPh sb="0" eb="2">
      <t>コウジ</t>
    </rPh>
    <rPh sb="2" eb="3">
      <t>メイ</t>
    </rPh>
    <rPh sb="3" eb="4">
      <t>ショウ</t>
    </rPh>
    <phoneticPr fontId="3"/>
  </si>
  <si>
    <t>工事場所</t>
    <rPh sb="0" eb="2">
      <t>コウジ</t>
    </rPh>
    <rPh sb="2" eb="4">
      <t>バショ</t>
    </rPh>
    <phoneticPr fontId="2"/>
  </si>
  <si>
    <t>単 価</t>
    <rPh sb="0" eb="1">
      <t>タン</t>
    </rPh>
    <rPh sb="2" eb="3">
      <t>アタイ</t>
    </rPh>
    <phoneticPr fontId="2"/>
  </si>
  <si>
    <t>課長</t>
  </si>
  <si>
    <t>課長補佐</t>
  </si>
  <si>
    <t>係長</t>
  </si>
  <si>
    <t>審査</t>
  </si>
  <si>
    <t>設計者</t>
  </si>
  <si>
    <t>　工　事　設　計　書</t>
  </si>
  <si>
    <t>　　（　農林水産課　）</t>
    <rPh sb="4" eb="6">
      <t>ノウリン</t>
    </rPh>
    <rPh sb="6" eb="8">
      <t>スイサン</t>
    </rPh>
    <rPh sb="8" eb="9">
      <t>カ</t>
    </rPh>
    <phoneticPr fontId="14"/>
  </si>
  <si>
    <t>工事番号</t>
  </si>
  <si>
    <t>工事名</t>
  </si>
  <si>
    <t>工事場所</t>
  </si>
  <si>
    <t>工事価格</t>
  </si>
  <si>
    <t>円</t>
  </si>
  <si>
    <t>設 計 金 額</t>
  </si>
  <si>
    <t>消費税相当額</t>
  </si>
  <si>
    <t>請負工事費</t>
  </si>
  <si>
    <t>設 計 大 要</t>
  </si>
  <si>
    <t>施工 期間</t>
    <phoneticPr fontId="14"/>
  </si>
  <si>
    <t>　</t>
  </si>
  <si>
    <t>又は 期限</t>
  </si>
  <si>
    <t>請　負　者</t>
    <rPh sb="0" eb="1">
      <t>ショウ</t>
    </rPh>
    <rPh sb="2" eb="3">
      <t>フ</t>
    </rPh>
    <rPh sb="4" eb="5">
      <t>シャ</t>
    </rPh>
    <phoneticPr fontId="14"/>
  </si>
  <si>
    <t xml:space="preserve"> 所　在</t>
    <rPh sb="1" eb="2">
      <t>ショ</t>
    </rPh>
    <rPh sb="3" eb="4">
      <t>ザイ</t>
    </rPh>
    <phoneticPr fontId="14"/>
  </si>
  <si>
    <t xml:space="preserve"> 商　号</t>
    <rPh sb="1" eb="2">
      <t>ショウ</t>
    </rPh>
    <rPh sb="3" eb="4">
      <t>ゴウ</t>
    </rPh>
    <phoneticPr fontId="14"/>
  </si>
  <si>
    <t>起工年月日</t>
  </si>
  <si>
    <t xml:space="preserve"> 令　和　　　年　　　月　　　日</t>
    <rPh sb="1" eb="2">
      <t>レイ</t>
    </rPh>
    <rPh sb="3" eb="4">
      <t>ワ</t>
    </rPh>
    <phoneticPr fontId="24"/>
  </si>
  <si>
    <t>竣工年月日</t>
  </si>
  <si>
    <t>西真鍋地区排水路整備工事</t>
  </si>
  <si>
    <t>土浦市真鍋二丁目地内</t>
  </si>
  <si>
    <t>　　　日間</t>
  </si>
  <si>
    <t>　土工</t>
  </si>
  <si>
    <t>N＝</t>
  </si>
  <si>
    <t>一式</t>
  </si>
  <si>
    <t>L＝</t>
  </si>
  <si>
    <t>　　</t>
  </si>
  <si>
    <t>農整工県単第6号　西真鍋地区排水路整備工事</t>
    <phoneticPr fontId="2"/>
  </si>
  <si>
    <t xml:space="preserve">       機械併用埋戻</t>
  </si>
  <si>
    <t>作業時排水</t>
  </si>
  <si>
    <t xml:space="preserve">       残土（市仮置場へ搬入）</t>
  </si>
  <si>
    <t>固化処理有,4tﾀﾞﾝﾌﾟ(L=2.2km)</t>
  </si>
  <si>
    <t xml:space="preserve">       残土（改良土センターへ搬入）</t>
  </si>
  <si>
    <t>固化処理有,4tﾀﾞﾝﾌﾟ(L=8.4km)</t>
  </si>
  <si>
    <t>0.60m3級ﾊﾞｯｸﾎｳ+振動ｺﾝﾊﾟｸﾀ</t>
  </si>
  <si>
    <t>改良土</t>
  </si>
  <si>
    <t xml:space="preserve">       横断暗渠３型</t>
  </si>
  <si>
    <t>BOX.C1200×1200×2000　L=6.0ｍ</t>
  </si>
  <si>
    <t xml:space="preserve">       アスファルト切断</t>
  </si>
  <si>
    <t>t=5cm</t>
  </si>
  <si>
    <t xml:space="preserve">       アスファルト取壊し</t>
  </si>
  <si>
    <t xml:space="preserve">       アスファルト殻運搬</t>
  </si>
  <si>
    <t>4tDT　L=5.0km以下</t>
  </si>
  <si>
    <t xml:space="preserve">       アスファルト殻処分費</t>
  </si>
  <si>
    <t xml:space="preserve">       道路鋲撤去</t>
  </si>
  <si>
    <t>既設撤去</t>
  </si>
  <si>
    <t>個</t>
  </si>
  <si>
    <t xml:space="preserve">       道路鋲廃材運搬</t>
  </si>
  <si>
    <t>4tDT　L=11.0km以下</t>
  </si>
  <si>
    <t xml:space="preserve">       道路鋲廃材処分費</t>
  </si>
  <si>
    <t xml:space="preserve">       コンクリート取壊し</t>
  </si>
  <si>
    <t>4tDT　L=12.0km以下</t>
  </si>
  <si>
    <t xml:space="preserve">       既設排水フリューム切断</t>
  </si>
  <si>
    <t>低配筋</t>
  </si>
  <si>
    <t xml:space="preserve">      用水管復旧工</t>
  </si>
  <si>
    <t>№14+13.3地点</t>
  </si>
  <si>
    <t xml:space="preserve">       ＳＵＳ管設置工</t>
  </si>
  <si>
    <t>直管　φ300　L=2.7m/本</t>
  </si>
  <si>
    <t>本</t>
  </si>
  <si>
    <t xml:space="preserve">       異種管継ぎ手</t>
  </si>
  <si>
    <t>φ300用　SUS管－ﾋｭｰﾑ管</t>
  </si>
  <si>
    <t xml:space="preserve">      舗装復旧工</t>
  </si>
  <si>
    <t xml:space="preserve">       下層路盤工</t>
  </si>
  <si>
    <t>RC-40,t=20cm</t>
  </si>
  <si>
    <t xml:space="preserve">       上層路盤工</t>
  </si>
  <si>
    <t>M-30,t=15cm</t>
  </si>
  <si>
    <t xml:space="preserve">       表層</t>
  </si>
  <si>
    <t>再生密粒度ｱｽｺﾝ(13),t=5cm</t>
  </si>
  <si>
    <t xml:space="preserve">       停止線</t>
  </si>
  <si>
    <t>ｾﾞﾌﾞﾗ45cm</t>
  </si>
  <si>
    <t xml:space="preserve">       路面表示（道路幅4ｍ未満）</t>
  </si>
  <si>
    <t>止まれ</t>
  </si>
  <si>
    <t xml:space="preserve">       道路鋲設置</t>
  </si>
  <si>
    <t>新設</t>
  </si>
  <si>
    <t xml:space="preserve">      安全費</t>
  </si>
  <si>
    <t xml:space="preserve">       安全費</t>
  </si>
  <si>
    <t>人</t>
  </si>
  <si>
    <t xml:space="preserve">       ポンプ運転管理</t>
  </si>
  <si>
    <t>常時排水</t>
  </si>
  <si>
    <t xml:space="preserve">       ポンプ設置・撤去(付帯水路)</t>
  </si>
  <si>
    <t xml:space="preserve">       ポンプ運転管理(付帯水路)</t>
  </si>
  <si>
    <t xml:space="preserve">      敷鉄覆工</t>
  </si>
  <si>
    <t xml:space="preserve">       敷鉄覆工</t>
  </si>
  <si>
    <t xml:space="preserve">       運搬費</t>
    <phoneticPr fontId="2"/>
  </si>
  <si>
    <t>令　和　7　年　度</t>
    <rPh sb="0" eb="1">
      <t>レイ</t>
    </rPh>
    <rPh sb="2" eb="3">
      <t>ワ</t>
    </rPh>
    <phoneticPr fontId="14"/>
  </si>
  <si>
    <t>農整工県単第 ５ 号</t>
    <phoneticPr fontId="2"/>
  </si>
  <si>
    <t>L＝6.00ｍ　　　</t>
    <phoneticPr fontId="2"/>
  </si>
  <si>
    <t>6.00ｍ</t>
    <phoneticPr fontId="2"/>
  </si>
  <si>
    <t>　舗装復旧工</t>
    <rPh sb="1" eb="3">
      <t>ホソウ</t>
    </rPh>
    <rPh sb="3" eb="5">
      <t>フッキュウ</t>
    </rPh>
    <rPh sb="5" eb="6">
      <t>コウ</t>
    </rPh>
    <phoneticPr fontId="2"/>
  </si>
  <si>
    <t>A＝</t>
    <phoneticPr fontId="2"/>
  </si>
  <si>
    <t>51.00m2</t>
    <phoneticPr fontId="2"/>
  </si>
  <si>
    <t>令和８年　３月　２日 まで</t>
    <phoneticPr fontId="2"/>
  </si>
  <si>
    <t>土浦市　真鍋二丁目　地内</t>
    <rPh sb="0" eb="3">
      <t>ツチウラシ</t>
    </rPh>
    <rPh sb="4" eb="6">
      <t>マナベ</t>
    </rPh>
    <rPh sb="6" eb="9">
      <t>ニチョウメ</t>
    </rPh>
    <rPh sb="10" eb="12">
      <t>チナイ</t>
    </rPh>
    <phoneticPr fontId="2"/>
  </si>
  <si>
    <t>農整工県単第5号</t>
    <phoneticPr fontId="2"/>
  </si>
  <si>
    <t>西真鍋地区排水路整備工事</t>
    <phoneticPr fontId="2"/>
  </si>
  <si>
    <t>排水路整備工事</t>
    <rPh sb="0" eb="3">
      <t>ハイスイロ</t>
    </rPh>
    <rPh sb="3" eb="7">
      <t>セイビコウジ</t>
    </rPh>
    <phoneticPr fontId="2"/>
  </si>
  <si>
    <t>　横断暗渠布設工</t>
    <rPh sb="1" eb="5">
      <t>オウダンアンキョ</t>
    </rPh>
    <rPh sb="5" eb="8">
      <t>フセツコウ</t>
    </rPh>
    <phoneticPr fontId="2"/>
  </si>
  <si>
    <t>　（ボックスカルバート　1.2ｍ×1.20ｍ）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</si>
</sst>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¥&quot;#,##0;&quot;¥&quot;\-#,##0"/>
    <numFmt numFmtId="176" formatCode="#,##0_ "/>
    <numFmt numFmtId="177" formatCode="#,##0.000_ "/>
    <numFmt numFmtId="178" formatCode="0.000_ "/>
    <numFmt numFmtId="179" formatCode="#,##0_ ;[Red]\-#,##0\ "/>
    <numFmt numFmtId="180" formatCode="#,###"/>
    <numFmt numFmtId="181" formatCode="&quot;¥&quot;#,##0&quot;円&quot;;&quot;¥&quot;\-#,##0"/>
    <numFmt numFmtId="182" formatCode="\(&quot;¥&quot;#,##0\);\(&quot;¥&quot;\-#,##0\)"/>
    <numFmt numFmtId="183" formatCode="#,##0&quot;円&quot;"/>
    <numFmt numFmtId="184" formatCode="&quot;¥&quot;#,##0\ ;&quot;¥&quot;\-#,##0\ "/>
    <numFmt numFmtId="185" formatCode="\(#,##0\)"/>
    <numFmt numFmtId="186" formatCode="&quot;Ｌ＝&quot;#,##0.00&quot;Km&quot;"/>
    <numFmt numFmtId="187" formatCode="#,###&quot;ｍ2&quot;"/>
    <numFmt numFmtId="188" formatCode="&quot;L=&quot;#,###&quot;m&quot;"/>
    <numFmt numFmtId="189" formatCode="#,###&quot;ｍ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26"/>
      <color indexed="8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4.5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b/>
      <sz val="14.5"/>
      <color indexed="8"/>
      <name val="ＭＳ 明朝"/>
      <family val="1"/>
      <charset val="128"/>
    </font>
    <font>
      <b/>
      <sz val="1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6" borderId="0" applyProtection="0"/>
  </cellStyleXfs>
  <cellXfs count="182">
    <xf numFmtId="0" fontId="0" fillId="0" borderId="0" xfId="0">
      <alignment vertical="center"/>
    </xf>
    <xf numFmtId="0" fontId="1" fillId="0" borderId="0" xfId="1" applyProtection="1"/>
    <xf numFmtId="49" fontId="4" fillId="0" borderId="0" xfId="1" applyNumberFormat="1" applyFont="1" applyProtection="1"/>
    <xf numFmtId="0" fontId="4" fillId="0" borderId="0" xfId="1" applyFont="1" applyProtection="1"/>
    <xf numFmtId="49" fontId="4" fillId="0" borderId="0" xfId="1" applyNumberFormat="1" applyFont="1" applyAlignment="1" applyProtection="1">
      <alignment horizontal="center"/>
    </xf>
    <xf numFmtId="0" fontId="5" fillId="0" borderId="0" xfId="1" applyFont="1" applyProtection="1"/>
    <xf numFmtId="0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right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left"/>
      <protection locked="0"/>
    </xf>
    <xf numFmtId="0" fontId="6" fillId="0" borderId="0" xfId="1" applyFont="1" applyProtection="1"/>
    <xf numFmtId="49" fontId="7" fillId="3" borderId="4" xfId="1" applyNumberFormat="1" applyFont="1" applyFill="1" applyBorder="1" applyAlignment="1" applyProtection="1">
      <alignment horizontal="center" vertical="center"/>
    </xf>
    <xf numFmtId="0" fontId="7" fillId="3" borderId="4" xfId="1" applyFont="1" applyFill="1" applyBorder="1" applyAlignment="1" applyProtection="1">
      <alignment horizontal="center" vertical="center"/>
    </xf>
    <xf numFmtId="176" fontId="7" fillId="3" borderId="4" xfId="1" applyNumberFormat="1" applyFont="1" applyFill="1" applyBorder="1" applyAlignment="1" applyProtection="1">
      <alignment horizontal="center" vertical="center"/>
    </xf>
    <xf numFmtId="49" fontId="4" fillId="0" borderId="5" xfId="1" applyNumberFormat="1" applyFont="1" applyFill="1" applyBorder="1" applyAlignment="1" applyProtection="1">
      <alignment wrapText="1"/>
    </xf>
    <xf numFmtId="177" fontId="4" fillId="0" borderId="5" xfId="1" applyNumberFormat="1" applyFont="1" applyFill="1" applyBorder="1" applyAlignment="1" applyProtection="1"/>
    <xf numFmtId="49" fontId="4" fillId="0" borderId="5" xfId="1" applyNumberFormat="1" applyFont="1" applyFill="1" applyBorder="1" applyAlignment="1" applyProtection="1">
      <alignment horizontal="center"/>
    </xf>
    <xf numFmtId="0" fontId="4" fillId="0" borderId="0" xfId="1" applyFont="1" applyAlignment="1" applyProtection="1"/>
    <xf numFmtId="49" fontId="4" fillId="0" borderId="0" xfId="1" applyNumberFormat="1" applyFont="1" applyFill="1" applyBorder="1" applyProtection="1"/>
    <xf numFmtId="178" fontId="4" fillId="0" borderId="0" xfId="1" applyNumberFormat="1" applyFont="1" applyFill="1" applyBorder="1" applyAlignment="1" applyProtection="1"/>
    <xf numFmtId="49" fontId="4" fillId="0" borderId="0" xfId="1" applyNumberFormat="1" applyFont="1" applyFill="1" applyBorder="1" applyAlignment="1" applyProtection="1">
      <alignment horizontal="center"/>
    </xf>
    <xf numFmtId="176" fontId="4" fillId="0" borderId="0" xfId="1" applyNumberFormat="1" applyFont="1" applyFill="1" applyBorder="1" applyAlignment="1" applyProtection="1"/>
    <xf numFmtId="49" fontId="4" fillId="4" borderId="6" xfId="1" applyNumberFormat="1" applyFont="1" applyFill="1" applyBorder="1" applyAlignment="1" applyProtection="1">
      <alignment horizontal="left"/>
    </xf>
    <xf numFmtId="176" fontId="4" fillId="4" borderId="6" xfId="1" applyNumberFormat="1" applyFont="1" applyFill="1" applyBorder="1" applyAlignment="1" applyProtection="1"/>
    <xf numFmtId="49" fontId="4" fillId="4" borderId="7" xfId="1" applyNumberFormat="1" applyFont="1" applyFill="1" applyBorder="1" applyAlignment="1" applyProtection="1">
      <alignment horizontal="left"/>
    </xf>
    <xf numFmtId="176" fontId="4" fillId="4" borderId="7" xfId="1" applyNumberFormat="1" applyFont="1" applyFill="1" applyBorder="1" applyAlignment="1" applyProtection="1"/>
    <xf numFmtId="49" fontId="4" fillId="4" borderId="8" xfId="1" applyNumberFormat="1" applyFont="1" applyFill="1" applyBorder="1" applyAlignment="1" applyProtection="1">
      <alignment horizontal="left"/>
    </xf>
    <xf numFmtId="176" fontId="4" fillId="4" borderId="8" xfId="1" applyNumberFormat="1" applyFont="1" applyFill="1" applyBorder="1" applyAlignment="1" applyProtection="1"/>
    <xf numFmtId="49" fontId="4" fillId="2" borderId="5" xfId="1" applyNumberFormat="1" applyFont="1" applyFill="1" applyBorder="1" applyAlignment="1" applyProtection="1">
      <alignment wrapText="1"/>
    </xf>
    <xf numFmtId="177" fontId="4" fillId="2" borderId="5" xfId="1" applyNumberFormat="1" applyFont="1" applyFill="1" applyBorder="1" applyAlignment="1" applyProtection="1"/>
    <xf numFmtId="49" fontId="4" fillId="2" borderId="5" xfId="1" applyNumberFormat="1" applyFont="1" applyFill="1" applyBorder="1" applyAlignment="1" applyProtection="1">
      <alignment horizontal="center"/>
    </xf>
    <xf numFmtId="176" fontId="4" fillId="2" borderId="5" xfId="1" applyNumberFormat="1" applyFont="1" applyFill="1" applyBorder="1" applyAlignment="1" applyProtection="1"/>
    <xf numFmtId="49" fontId="4" fillId="0" borderId="9" xfId="1" applyNumberFormat="1" applyFont="1" applyFill="1" applyBorder="1" applyAlignment="1" applyProtection="1">
      <alignment wrapText="1"/>
    </xf>
    <xf numFmtId="177" fontId="4" fillId="0" borderId="9" xfId="1" applyNumberFormat="1" applyFont="1" applyFill="1" applyBorder="1" applyAlignment="1" applyProtection="1"/>
    <xf numFmtId="49" fontId="4" fillId="0" borderId="9" xfId="1" applyNumberFormat="1" applyFont="1" applyFill="1" applyBorder="1" applyAlignment="1" applyProtection="1">
      <alignment horizontal="center"/>
    </xf>
    <xf numFmtId="176" fontId="4" fillId="0" borderId="9" xfId="1" applyNumberFormat="1" applyFont="1" applyFill="1" applyBorder="1" applyAlignment="1" applyProtection="1"/>
    <xf numFmtId="176" fontId="4" fillId="0" borderId="0" xfId="1" applyNumberFormat="1" applyFont="1" applyProtection="1"/>
    <xf numFmtId="0" fontId="4" fillId="0" borderId="0" xfId="1" applyFont="1" applyFill="1" applyBorder="1" applyAlignment="1" applyProtection="1">
      <alignment horizontal="right"/>
    </xf>
    <xf numFmtId="49" fontId="4" fillId="0" borderId="0" xfId="1" applyNumberFormat="1" applyFont="1" applyFill="1" applyBorder="1" applyAlignment="1" applyProtection="1">
      <alignment horizontal="center" wrapText="1"/>
      <protection locked="0"/>
    </xf>
    <xf numFmtId="0" fontId="1" fillId="0" borderId="10" xfId="1" applyBorder="1" applyProtection="1"/>
    <xf numFmtId="49" fontId="4" fillId="0" borderId="11" xfId="1" applyNumberFormat="1" applyFont="1" applyBorder="1" applyProtection="1"/>
    <xf numFmtId="49" fontId="4" fillId="0" borderId="11" xfId="1" applyNumberFormat="1" applyFont="1" applyBorder="1" applyAlignment="1" applyProtection="1">
      <alignment wrapText="1"/>
    </xf>
    <xf numFmtId="0" fontId="1" fillId="0" borderId="11" xfId="1" applyBorder="1" applyProtection="1"/>
    <xf numFmtId="180" fontId="10" fillId="0" borderId="0" xfId="3" applyNumberFormat="1" applyFont="1" applyProtection="1">
      <alignment vertical="center"/>
      <protection locked="0"/>
    </xf>
    <xf numFmtId="0" fontId="10" fillId="0" borderId="0" xfId="3" applyFont="1" applyFill="1" applyProtection="1">
      <alignment vertical="center"/>
      <protection locked="0"/>
    </xf>
    <xf numFmtId="0" fontId="10" fillId="0" borderId="0" xfId="3" applyFont="1" applyProtection="1">
      <alignment vertical="center"/>
      <protection locked="0"/>
    </xf>
    <xf numFmtId="0" fontId="10" fillId="0" borderId="0" xfId="3" applyFont="1" applyFill="1" applyAlignment="1" applyProtection="1">
      <alignment vertical="center"/>
      <protection locked="0"/>
    </xf>
    <xf numFmtId="0" fontId="10" fillId="0" borderId="12" xfId="3" applyFont="1" applyFill="1" applyBorder="1" applyAlignment="1" applyProtection="1">
      <alignment horizontal="distributed" vertical="center" wrapText="1"/>
      <protection locked="0"/>
    </xf>
    <xf numFmtId="0" fontId="10" fillId="0" borderId="13" xfId="3" applyFont="1" applyFill="1" applyBorder="1" applyAlignment="1" applyProtection="1">
      <alignment horizontal="distributed" vertical="center" wrapText="1"/>
      <protection locked="0"/>
    </xf>
    <xf numFmtId="0" fontId="10" fillId="0" borderId="14" xfId="3" applyFont="1" applyFill="1" applyBorder="1" applyAlignment="1" applyProtection="1">
      <alignment horizontal="distributed" vertical="center" wrapText="1"/>
      <protection locked="0"/>
    </xf>
    <xf numFmtId="0" fontId="10" fillId="0" borderId="15" xfId="3" applyFont="1" applyFill="1" applyBorder="1" applyAlignment="1" applyProtection="1">
      <alignment horizontal="distributed" vertical="center" wrapText="1"/>
      <protection locked="0"/>
    </xf>
    <xf numFmtId="0" fontId="11" fillId="0" borderId="0" xfId="3" applyFont="1" applyFill="1" applyAlignment="1" applyProtection="1">
      <alignment vertical="center"/>
      <protection locked="0"/>
    </xf>
    <xf numFmtId="0" fontId="12" fillId="0" borderId="0" xfId="3" applyFont="1" applyFill="1" applyAlignment="1" applyProtection="1">
      <alignment vertical="center"/>
      <protection locked="0"/>
    </xf>
    <xf numFmtId="0" fontId="10" fillId="0" borderId="16" xfId="3" applyFont="1" applyFill="1" applyBorder="1" applyAlignment="1" applyProtection="1">
      <alignment vertical="center"/>
      <protection locked="0"/>
    </xf>
    <xf numFmtId="0" fontId="10" fillId="0" borderId="17" xfId="3" applyFont="1" applyFill="1" applyBorder="1" applyAlignment="1" applyProtection="1">
      <alignment vertical="center"/>
      <protection locked="0"/>
    </xf>
    <xf numFmtId="0" fontId="10" fillId="0" borderId="18" xfId="3" applyFont="1" applyFill="1" applyBorder="1" applyAlignment="1" applyProtection="1">
      <alignment vertical="center"/>
      <protection locked="0"/>
    </xf>
    <xf numFmtId="0" fontId="10" fillId="0" borderId="19" xfId="3" applyFont="1" applyFill="1" applyBorder="1" applyAlignment="1" applyProtection="1">
      <alignment vertical="center"/>
      <protection locked="0"/>
    </xf>
    <xf numFmtId="0" fontId="12" fillId="0" borderId="0" xfId="3" applyFont="1" applyFill="1" applyAlignment="1" applyProtection="1">
      <alignment horizontal="left" vertical="center"/>
      <protection locked="0"/>
    </xf>
    <xf numFmtId="0" fontId="13" fillId="0" borderId="0" xfId="3" applyFont="1" applyFill="1" applyAlignment="1">
      <alignment horizontal="left" vertical="center"/>
    </xf>
    <xf numFmtId="0" fontId="15" fillId="0" borderId="0" xfId="3" applyFont="1" applyFill="1" applyAlignment="1">
      <alignment vertical="center"/>
    </xf>
    <xf numFmtId="0" fontId="10" fillId="0" borderId="20" xfId="3" applyFont="1" applyFill="1" applyBorder="1" applyAlignment="1" applyProtection="1">
      <alignment vertical="center"/>
      <protection locked="0"/>
    </xf>
    <xf numFmtId="0" fontId="10" fillId="0" borderId="21" xfId="3" applyFont="1" applyFill="1" applyBorder="1" applyAlignment="1" applyProtection="1">
      <alignment vertical="center"/>
      <protection locked="0"/>
    </xf>
    <xf numFmtId="0" fontId="10" fillId="0" borderId="22" xfId="3" applyFont="1" applyFill="1" applyBorder="1" applyAlignment="1" applyProtection="1">
      <alignment vertical="center"/>
      <protection locked="0"/>
    </xf>
    <xf numFmtId="0" fontId="10" fillId="0" borderId="23" xfId="3" applyFont="1" applyFill="1" applyBorder="1" applyAlignment="1" applyProtection="1">
      <alignment vertical="center"/>
      <protection locked="0"/>
    </xf>
    <xf numFmtId="0" fontId="16" fillId="0" borderId="12" xfId="3" applyFont="1" applyFill="1" applyBorder="1" applyAlignment="1" applyProtection="1">
      <alignment vertical="center"/>
      <protection locked="0"/>
    </xf>
    <xf numFmtId="0" fontId="17" fillId="0" borderId="24" xfId="3" applyFont="1" applyFill="1" applyBorder="1" applyAlignment="1" applyProtection="1">
      <alignment vertical="center"/>
      <protection locked="0"/>
    </xf>
    <xf numFmtId="0" fontId="16" fillId="0" borderId="25" xfId="3" applyFont="1" applyFill="1" applyBorder="1" applyAlignment="1" applyProtection="1">
      <alignment vertical="center"/>
      <protection locked="0"/>
    </xf>
    <xf numFmtId="0" fontId="16" fillId="0" borderId="26" xfId="3" applyFont="1" applyFill="1" applyBorder="1" applyAlignment="1" applyProtection="1">
      <alignment vertical="center"/>
      <protection locked="0"/>
    </xf>
    <xf numFmtId="0" fontId="10" fillId="0" borderId="22" xfId="3" applyNumberFormat="1" applyFont="1" applyFill="1" applyBorder="1" applyAlignment="1">
      <alignment horizontal="center" vertical="center"/>
    </xf>
    <xf numFmtId="0" fontId="16" fillId="0" borderId="27" xfId="3" applyFont="1" applyFill="1" applyBorder="1" applyAlignment="1" applyProtection="1">
      <alignment vertical="center"/>
      <protection locked="0"/>
    </xf>
    <xf numFmtId="0" fontId="16" fillId="0" borderId="28" xfId="3" applyFont="1" applyFill="1" applyBorder="1" applyAlignment="1" applyProtection="1">
      <alignment vertical="center"/>
      <protection locked="0"/>
    </xf>
    <xf numFmtId="0" fontId="19" fillId="0" borderId="29" xfId="3" applyFont="1" applyFill="1" applyBorder="1" applyAlignment="1" applyProtection="1">
      <alignment vertical="center"/>
      <protection locked="0"/>
    </xf>
    <xf numFmtId="0" fontId="19" fillId="0" borderId="0" xfId="3" applyFont="1" applyFill="1" applyBorder="1" applyAlignment="1" applyProtection="1">
      <alignment vertical="center"/>
      <protection locked="0"/>
    </xf>
    <xf numFmtId="0" fontId="16" fillId="0" borderId="0" xfId="3" applyFont="1" applyFill="1" applyBorder="1" applyAlignment="1" applyProtection="1">
      <alignment vertical="center"/>
      <protection locked="0"/>
    </xf>
    <xf numFmtId="0" fontId="10" fillId="0" borderId="30" xfId="3" applyNumberFormat="1" applyFont="1" applyFill="1" applyBorder="1" applyAlignment="1" applyProtection="1">
      <alignment horizontal="center" vertical="center"/>
      <protection locked="0"/>
    </xf>
    <xf numFmtId="0" fontId="15" fillId="0" borderId="0" xfId="3" applyFont="1" applyFill="1" applyBorder="1" applyAlignment="1">
      <alignment vertical="center"/>
    </xf>
    <xf numFmtId="0" fontId="16" fillId="0" borderId="31" xfId="3" applyFont="1" applyFill="1" applyBorder="1" applyAlignment="1" applyProtection="1">
      <alignment vertical="center"/>
      <protection locked="0"/>
    </xf>
    <xf numFmtId="0" fontId="16" fillId="0" borderId="28" xfId="3" applyFont="1" applyFill="1" applyBorder="1" applyAlignment="1" applyProtection="1">
      <alignment horizontal="distributed" vertical="center"/>
      <protection locked="0"/>
    </xf>
    <xf numFmtId="0" fontId="15" fillId="0" borderId="0" xfId="3" applyFont="1" applyFill="1">
      <alignment vertical="center"/>
    </xf>
    <xf numFmtId="0" fontId="10" fillId="0" borderId="30" xfId="3" applyNumberFormat="1" applyFont="1" applyFill="1" applyBorder="1" applyAlignment="1">
      <alignment horizontal="center" vertical="center"/>
    </xf>
    <xf numFmtId="0" fontId="15" fillId="0" borderId="20" xfId="3" applyFont="1" applyFill="1" applyBorder="1">
      <alignment vertical="center"/>
    </xf>
    <xf numFmtId="0" fontId="19" fillId="0" borderId="32" xfId="3" applyFont="1" applyFill="1" applyBorder="1" applyAlignment="1" applyProtection="1">
      <alignment vertical="center"/>
      <protection locked="0"/>
    </xf>
    <xf numFmtId="0" fontId="15" fillId="0" borderId="26" xfId="3" applyFont="1" applyFill="1" applyBorder="1">
      <alignment vertical="center"/>
    </xf>
    <xf numFmtId="0" fontId="10" fillId="0" borderId="22" xfId="3" applyFont="1" applyFill="1" applyBorder="1" applyAlignment="1" applyProtection="1">
      <alignment horizontal="center" vertical="center"/>
      <protection locked="0"/>
    </xf>
    <xf numFmtId="0" fontId="15" fillId="0" borderId="26" xfId="3" applyFont="1" applyFill="1" applyBorder="1" applyAlignment="1">
      <alignment vertical="center"/>
    </xf>
    <xf numFmtId="0" fontId="19" fillId="0" borderId="28" xfId="3" applyFont="1" applyFill="1" applyBorder="1" applyAlignment="1" applyProtection="1">
      <alignment horizontal="center" vertical="center"/>
      <protection locked="0"/>
    </xf>
    <xf numFmtId="0" fontId="19" fillId="0" borderId="29" xfId="3" applyFont="1" applyFill="1" applyBorder="1" applyAlignment="1" applyProtection="1">
      <alignment horizontal="left" vertical="center"/>
      <protection locked="0"/>
    </xf>
    <xf numFmtId="182" fontId="15" fillId="0" borderId="0" xfId="3" applyNumberFormat="1" applyFont="1" applyFill="1" applyBorder="1" applyAlignment="1" applyProtection="1">
      <alignment horizontal="left" vertical="center"/>
      <protection locked="0"/>
    </xf>
    <xf numFmtId="0" fontId="15" fillId="0" borderId="0" xfId="3" applyFont="1" applyFill="1" applyBorder="1" applyAlignment="1" applyProtection="1">
      <alignment horizontal="left" vertical="center"/>
      <protection locked="0"/>
    </xf>
    <xf numFmtId="0" fontId="15" fillId="0" borderId="0" xfId="3" applyFont="1" applyFill="1" applyBorder="1" applyAlignment="1">
      <alignment horizontal="left" vertical="center"/>
    </xf>
    <xf numFmtId="0" fontId="10" fillId="0" borderId="31" xfId="3" applyFont="1" applyFill="1" applyBorder="1" applyAlignment="1" applyProtection="1">
      <alignment vertical="center"/>
      <protection locked="0"/>
    </xf>
    <xf numFmtId="0" fontId="9" fillId="0" borderId="0" xfId="3" applyFont="1">
      <alignment vertical="center"/>
    </xf>
    <xf numFmtId="0" fontId="19" fillId="0" borderId="28" xfId="3" applyFont="1" applyFill="1" applyBorder="1" applyAlignment="1" applyProtection="1">
      <alignment vertical="center"/>
      <protection locked="0"/>
    </xf>
    <xf numFmtId="0" fontId="19" fillId="0" borderId="29" xfId="3" applyFont="1" applyFill="1" applyBorder="1" applyAlignment="1" applyProtection="1">
      <alignment horizontal="distributed" vertical="center"/>
      <protection locked="0"/>
    </xf>
    <xf numFmtId="0" fontId="16" fillId="0" borderId="0" xfId="3" applyFont="1" applyFill="1" applyAlignment="1" applyProtection="1">
      <alignment vertical="center"/>
      <protection locked="0"/>
    </xf>
    <xf numFmtId="0" fontId="19" fillId="0" borderId="29" xfId="3" applyFont="1" applyFill="1" applyBorder="1" applyAlignment="1" applyProtection="1">
      <alignment horizontal="center" vertical="center"/>
      <protection locked="0"/>
    </xf>
    <xf numFmtId="182" fontId="20" fillId="0" borderId="0" xfId="3" applyNumberFormat="1" applyFont="1" applyFill="1" applyBorder="1" applyAlignment="1" applyProtection="1">
      <alignment vertical="center"/>
      <protection locked="0"/>
    </xf>
    <xf numFmtId="183" fontId="20" fillId="0" borderId="0" xfId="3" applyNumberFormat="1" applyFont="1" applyFill="1" applyBorder="1" applyAlignment="1" applyProtection="1">
      <alignment vertical="center"/>
      <protection locked="0"/>
    </xf>
    <xf numFmtId="183" fontId="16" fillId="0" borderId="0" xfId="3" applyNumberFormat="1" applyFont="1" applyFill="1" applyBorder="1" applyAlignment="1" applyProtection="1">
      <alignment vertical="center"/>
      <protection locked="0"/>
    </xf>
    <xf numFmtId="183" fontId="20" fillId="0" borderId="0" xfId="3" applyNumberFormat="1" applyFont="1" applyFill="1" applyBorder="1" applyAlignment="1" applyProtection="1">
      <alignment horizontal="right" vertical="center"/>
      <protection locked="0"/>
    </xf>
    <xf numFmtId="183" fontId="16" fillId="0" borderId="31" xfId="3" applyNumberFormat="1" applyFont="1" applyFill="1" applyBorder="1" applyAlignment="1" applyProtection="1">
      <alignment horizontal="right" vertical="center"/>
      <protection locked="0"/>
    </xf>
    <xf numFmtId="0" fontId="19" fillId="0" borderId="28" xfId="3" applyFont="1" applyFill="1" applyBorder="1" applyAlignment="1" applyProtection="1">
      <alignment horizontal="distributed" vertical="center"/>
      <protection locked="0"/>
    </xf>
    <xf numFmtId="0" fontId="19" fillId="0" borderId="20" xfId="3" applyFont="1" applyFill="1" applyBorder="1" applyAlignment="1" applyProtection="1">
      <alignment vertical="center"/>
      <protection locked="0"/>
    </xf>
    <xf numFmtId="0" fontId="19" fillId="0" borderId="32" xfId="3" applyFont="1" applyFill="1" applyBorder="1" applyAlignment="1" applyProtection="1">
      <alignment horizontal="distributed" vertical="center"/>
      <protection locked="0"/>
    </xf>
    <xf numFmtId="184" fontId="19" fillId="0" borderId="26" xfId="3" applyNumberFormat="1" applyFont="1" applyFill="1" applyBorder="1" applyAlignment="1" applyProtection="1">
      <alignment vertical="center"/>
      <protection locked="0"/>
    </xf>
    <xf numFmtId="0" fontId="21" fillId="0" borderId="33" xfId="3" applyFont="1" applyFill="1" applyBorder="1" applyAlignment="1" applyProtection="1">
      <alignment vertical="center"/>
      <protection locked="0"/>
    </xf>
    <xf numFmtId="0" fontId="16" fillId="0" borderId="0" xfId="3" applyFont="1" applyFill="1" applyBorder="1" applyAlignment="1" applyProtection="1">
      <alignment horizontal="center" vertical="center"/>
      <protection locked="0"/>
    </xf>
    <xf numFmtId="5" fontId="22" fillId="0" borderId="0" xfId="3" applyNumberFormat="1" applyFont="1" applyFill="1" applyBorder="1" applyAlignment="1" applyProtection="1">
      <alignment vertical="center"/>
      <protection locked="0"/>
    </xf>
    <xf numFmtId="0" fontId="16" fillId="0" borderId="29" xfId="3" applyFont="1" applyFill="1" applyBorder="1" applyAlignment="1" applyProtection="1">
      <alignment vertical="center"/>
      <protection locked="0"/>
    </xf>
    <xf numFmtId="185" fontId="21" fillId="0" borderId="0" xfId="3" applyNumberFormat="1" applyFont="1" applyFill="1" applyBorder="1" applyAlignment="1" applyProtection="1">
      <alignment horizontal="center" vertical="center"/>
      <protection locked="0"/>
    </xf>
    <xf numFmtId="0" fontId="10" fillId="0" borderId="33" xfId="3" applyFont="1" applyFill="1" applyBorder="1" applyAlignment="1" applyProtection="1">
      <alignment horizontal="center" vertical="center"/>
      <protection locked="0"/>
    </xf>
    <xf numFmtId="0" fontId="18" fillId="0" borderId="0" xfId="3" applyFont="1" applyFill="1" applyBorder="1" applyAlignment="1" applyProtection="1">
      <alignment horizontal="center" vertical="center"/>
      <protection locked="0"/>
    </xf>
    <xf numFmtId="0" fontId="15" fillId="0" borderId="29" xfId="3" applyFont="1" applyFill="1" applyBorder="1" applyAlignment="1" applyProtection="1">
      <alignment horizontal="center" vertical="center"/>
      <protection locked="0"/>
    </xf>
    <xf numFmtId="0" fontId="10" fillId="0" borderId="32" xfId="3" applyFont="1" applyFill="1" applyBorder="1" applyAlignment="1" applyProtection="1">
      <alignment vertical="center"/>
      <protection locked="0"/>
    </xf>
    <xf numFmtId="0" fontId="10" fillId="0" borderId="26" xfId="3" applyFont="1" applyFill="1" applyBorder="1" applyAlignment="1" applyProtection="1">
      <alignment vertical="center"/>
      <protection locked="0"/>
    </xf>
    <xf numFmtId="0" fontId="15" fillId="0" borderId="27" xfId="3" applyFont="1" applyFill="1" applyBorder="1">
      <alignment vertical="center"/>
    </xf>
    <xf numFmtId="0" fontId="10" fillId="0" borderId="33" xfId="3" applyFont="1" applyFill="1" applyBorder="1" applyAlignment="1" applyProtection="1">
      <alignment horizontal="left" vertical="center"/>
      <protection locked="0"/>
    </xf>
    <xf numFmtId="186" fontId="10" fillId="0" borderId="0" xfId="3" applyNumberFormat="1" applyFont="1" applyFill="1" applyAlignment="1">
      <alignment horizontal="center" vertical="top"/>
    </xf>
    <xf numFmtId="0" fontId="10" fillId="0" borderId="29" xfId="3" applyFont="1" applyFill="1" applyBorder="1" applyAlignment="1" applyProtection="1">
      <alignment vertical="center"/>
      <protection locked="0"/>
    </xf>
    <xf numFmtId="0" fontId="10" fillId="0" borderId="0" xfId="3" applyFont="1" applyFill="1" applyBorder="1" applyAlignment="1" applyProtection="1">
      <alignment vertical="center"/>
      <protection locked="0"/>
    </xf>
    <xf numFmtId="0" fontId="23" fillId="0" borderId="33" xfId="3" applyFont="1" applyFill="1" applyBorder="1" applyAlignment="1" applyProtection="1">
      <alignment vertical="center"/>
      <protection locked="0"/>
    </xf>
    <xf numFmtId="0" fontId="15" fillId="0" borderId="32" xfId="3" applyFont="1" applyFill="1" applyBorder="1" applyAlignment="1" applyProtection="1">
      <alignment horizontal="center" vertical="top"/>
      <protection locked="0"/>
    </xf>
    <xf numFmtId="0" fontId="21" fillId="0" borderId="26" xfId="3" applyFont="1" applyFill="1" applyBorder="1" applyAlignment="1" applyProtection="1">
      <alignment horizontal="center" vertical="center"/>
      <protection locked="0"/>
    </xf>
    <xf numFmtId="0" fontId="21" fillId="0" borderId="27" xfId="3" applyFont="1" applyFill="1" applyBorder="1" applyAlignment="1" applyProtection="1">
      <alignment horizontal="center" vertical="center"/>
      <protection locked="0"/>
    </xf>
    <xf numFmtId="0" fontId="10" fillId="0" borderId="0" xfId="3" applyFont="1" applyFill="1" applyAlignment="1">
      <alignment horizontal="left" vertical="top"/>
    </xf>
    <xf numFmtId="0" fontId="15" fillId="0" borderId="32" xfId="3" applyFont="1" applyFill="1" applyBorder="1" applyAlignment="1" applyProtection="1">
      <alignment horizontal="distributed" vertical="center" wrapText="1"/>
      <protection locked="0"/>
    </xf>
    <xf numFmtId="0" fontId="10" fillId="0" borderId="27" xfId="3" applyFont="1" applyFill="1" applyBorder="1" applyAlignment="1" applyProtection="1">
      <alignment vertical="center"/>
      <protection locked="0"/>
    </xf>
    <xf numFmtId="0" fontId="15" fillId="0" borderId="29" xfId="3" applyFont="1" applyFill="1" applyBorder="1" applyAlignment="1" applyProtection="1">
      <alignment horizontal="distributed" vertical="center" wrapText="1"/>
      <protection locked="0"/>
    </xf>
    <xf numFmtId="0" fontId="15" fillId="0" borderId="32" xfId="3" applyFont="1" applyFill="1" applyBorder="1" applyAlignment="1" applyProtection="1">
      <alignment horizontal="distributed" vertical="center"/>
      <protection locked="0"/>
    </xf>
    <xf numFmtId="0" fontId="18" fillId="0" borderId="33" xfId="3" applyFont="1" applyFill="1" applyBorder="1" applyAlignment="1" applyProtection="1">
      <alignment horizontal="left" vertical="center"/>
      <protection locked="0"/>
    </xf>
    <xf numFmtId="186" fontId="10" fillId="0" borderId="0" xfId="3" applyNumberFormat="1" applyFont="1" applyFill="1" applyBorder="1" applyAlignment="1">
      <alignment horizontal="center" vertical="top"/>
    </xf>
    <xf numFmtId="188" fontId="10" fillId="0" borderId="0" xfId="3" applyNumberFormat="1" applyFont="1" applyFill="1" applyAlignment="1" applyProtection="1">
      <alignment horizontal="left" vertical="top"/>
      <protection locked="0"/>
    </xf>
    <xf numFmtId="0" fontId="18" fillId="0" borderId="34" xfId="3" applyFont="1" applyFill="1" applyBorder="1" applyAlignment="1" applyProtection="1">
      <alignment horizontal="left" vertical="center"/>
      <protection locked="0"/>
    </xf>
    <xf numFmtId="0" fontId="10" fillId="0" borderId="10" xfId="3" applyFont="1" applyFill="1" applyBorder="1" applyAlignment="1" applyProtection="1">
      <alignment horizontal="center" vertical="top"/>
      <protection locked="0"/>
    </xf>
    <xf numFmtId="189" fontId="10" fillId="0" borderId="10" xfId="3" applyNumberFormat="1" applyFont="1" applyFill="1" applyBorder="1" applyAlignment="1">
      <alignment horizontal="center" vertical="top"/>
    </xf>
    <xf numFmtId="0" fontId="15" fillId="0" borderId="35" xfId="3" applyFont="1" applyFill="1" applyBorder="1" applyAlignment="1" applyProtection="1">
      <alignment horizontal="distributed" vertical="top" wrapText="1"/>
      <protection locked="0"/>
    </xf>
    <xf numFmtId="0" fontId="10" fillId="0" borderId="35" xfId="3" applyFont="1" applyFill="1" applyBorder="1" applyAlignment="1" applyProtection="1">
      <alignment vertical="top"/>
      <protection locked="0"/>
    </xf>
    <xf numFmtId="0" fontId="10" fillId="0" borderId="10" xfId="3" applyFont="1" applyFill="1" applyBorder="1" applyAlignment="1" applyProtection="1">
      <alignment vertical="center"/>
      <protection locked="0"/>
    </xf>
    <xf numFmtId="0" fontId="10" fillId="0" borderId="36" xfId="3" applyFont="1" applyFill="1" applyBorder="1" applyAlignment="1" applyProtection="1">
      <alignment vertical="center"/>
      <protection locked="0"/>
    </xf>
    <xf numFmtId="0" fontId="9" fillId="6" borderId="0" xfId="4" applyFont="1"/>
    <xf numFmtId="0" fontId="10" fillId="0" borderId="0" xfId="3" applyFont="1" applyAlignment="1" applyProtection="1">
      <alignment vertical="center"/>
      <protection locked="0"/>
    </xf>
    <xf numFmtId="180" fontId="10" fillId="0" borderId="0" xfId="3" applyNumberFormat="1" applyFont="1" applyFill="1" applyProtection="1">
      <alignment vertical="center"/>
      <protection locked="0"/>
    </xf>
    <xf numFmtId="0" fontId="18" fillId="0" borderId="26" xfId="3" applyNumberFormat="1" applyFont="1" applyFill="1" applyBorder="1" applyAlignment="1">
      <alignment horizontal="left" vertical="center"/>
    </xf>
    <xf numFmtId="0" fontId="18" fillId="0" borderId="0" xfId="3" applyNumberFormat="1" applyFont="1" applyFill="1" applyBorder="1" applyAlignment="1">
      <alignment horizontal="left" vertical="center"/>
    </xf>
    <xf numFmtId="5" fontId="20" fillId="0" borderId="0" xfId="3" applyNumberFormat="1" applyFont="1" applyFill="1" applyAlignment="1">
      <alignment vertical="center"/>
    </xf>
    <xf numFmtId="5" fontId="20" fillId="0" borderId="0" xfId="3" applyNumberFormat="1" applyFont="1" applyFill="1" applyAlignment="1" applyProtection="1">
      <alignment vertical="center"/>
      <protection locked="0"/>
    </xf>
    <xf numFmtId="5" fontId="20" fillId="0" borderId="0" xfId="3" applyNumberFormat="1" applyFont="1" applyFill="1" applyBorder="1" applyAlignment="1" applyProtection="1">
      <alignment vertical="center"/>
      <protection locked="0"/>
    </xf>
    <xf numFmtId="0" fontId="20" fillId="0" borderId="26" xfId="3" applyNumberFormat="1" applyFont="1" applyFill="1" applyBorder="1" applyAlignment="1">
      <alignment horizontal="left" vertical="center"/>
    </xf>
    <xf numFmtId="0" fontId="10" fillId="0" borderId="0" xfId="3" applyNumberFormat="1" applyFont="1" applyFill="1" applyAlignment="1">
      <alignment horizontal="left" vertical="top"/>
    </xf>
    <xf numFmtId="0" fontId="19" fillId="0" borderId="32" xfId="3" applyFont="1" applyFill="1" applyBorder="1" applyAlignment="1" applyProtection="1">
      <alignment horizontal="left" vertical="center"/>
      <protection locked="0"/>
    </xf>
    <xf numFmtId="186" fontId="10" fillId="0" borderId="0" xfId="3" applyNumberFormat="1" applyFont="1" applyFill="1" applyBorder="1" applyAlignment="1">
      <alignment vertical="top"/>
    </xf>
    <xf numFmtId="187" fontId="10" fillId="0" borderId="0" xfId="3" applyNumberFormat="1" applyFont="1" applyFill="1" applyAlignment="1">
      <alignment horizontal="left" vertical="top"/>
    </xf>
    <xf numFmtId="176" fontId="25" fillId="0" borderId="5" xfId="1" applyNumberFormat="1" applyFont="1" applyFill="1" applyBorder="1" applyAlignment="1" applyProtection="1">
      <protection locked="0"/>
    </xf>
    <xf numFmtId="176" fontId="25" fillId="0" borderId="5" xfId="1" applyNumberFormat="1" applyFont="1" applyFill="1" applyBorder="1" applyAlignment="1" applyProtection="1"/>
    <xf numFmtId="0" fontId="10" fillId="0" borderId="33" xfId="3" applyFont="1" applyFill="1" applyBorder="1" applyAlignment="1" applyProtection="1">
      <alignment vertical="center" shrinkToFit="1"/>
      <protection locked="0"/>
    </xf>
    <xf numFmtId="49" fontId="25" fillId="0" borderId="5" xfId="1" applyNumberFormat="1" applyFont="1" applyFill="1" applyBorder="1" applyAlignment="1" applyProtection="1">
      <alignment wrapText="1"/>
    </xf>
    <xf numFmtId="177" fontId="25" fillId="0" borderId="5" xfId="1" applyNumberFormat="1" applyFont="1" applyFill="1" applyBorder="1" applyAlignment="1" applyProtection="1"/>
    <xf numFmtId="49" fontId="25" fillId="0" borderId="5" xfId="1" applyNumberFormat="1" applyFont="1" applyFill="1" applyBorder="1" applyAlignment="1" applyProtection="1">
      <alignment horizontal="center"/>
    </xf>
    <xf numFmtId="49" fontId="25" fillId="7" borderId="5" xfId="1" applyNumberFormat="1" applyFont="1" applyFill="1" applyBorder="1" applyAlignment="1" applyProtection="1">
      <alignment horizontal="center"/>
    </xf>
    <xf numFmtId="49" fontId="25" fillId="0" borderId="5" xfId="0" applyNumberFormat="1" applyFont="1" applyBorder="1" applyAlignment="1">
      <alignment wrapText="1"/>
    </xf>
    <xf numFmtId="177" fontId="25" fillId="0" borderId="5" xfId="0" applyNumberFormat="1" applyFont="1" applyBorder="1" applyAlignment="1"/>
    <xf numFmtId="179" fontId="25" fillId="5" borderId="5" xfId="2" applyNumberFormat="1" applyFont="1" applyFill="1" applyBorder="1" applyAlignment="1" applyProtection="1">
      <alignment horizontal="right"/>
    </xf>
    <xf numFmtId="49" fontId="25" fillId="0" borderId="5" xfId="0" applyNumberFormat="1" applyFont="1" applyBorder="1" applyAlignment="1">
      <alignment horizontal="center"/>
    </xf>
    <xf numFmtId="49" fontId="25" fillId="0" borderId="7" xfId="1" applyNumberFormat="1" applyFont="1" applyFill="1" applyBorder="1" applyAlignment="1" applyProtection="1">
      <alignment wrapText="1"/>
    </xf>
    <xf numFmtId="177" fontId="25" fillId="0" borderId="7" xfId="1" applyNumberFormat="1" applyFont="1" applyFill="1" applyBorder="1" applyAlignment="1" applyProtection="1"/>
    <xf numFmtId="49" fontId="25" fillId="0" borderId="7" xfId="1" applyNumberFormat="1" applyFont="1" applyFill="1" applyBorder="1" applyAlignment="1" applyProtection="1">
      <alignment horizontal="center"/>
    </xf>
    <xf numFmtId="179" fontId="25" fillId="5" borderId="7" xfId="2" applyNumberFormat="1" applyFont="1" applyFill="1" applyBorder="1" applyAlignment="1" applyProtection="1">
      <alignment horizontal="right"/>
    </xf>
    <xf numFmtId="0" fontId="4" fillId="0" borderId="0" xfId="1" applyNumberFormat="1" applyFont="1" applyFill="1" applyAlignment="1" applyProtection="1">
      <alignment horizontal="center"/>
    </xf>
    <xf numFmtId="179" fontId="25" fillId="0" borderId="5" xfId="2" applyNumberFormat="1" applyFont="1" applyFill="1" applyBorder="1" applyAlignment="1" applyProtection="1">
      <alignment horizontal="right"/>
    </xf>
    <xf numFmtId="0" fontId="15" fillId="0" borderId="30" xfId="3" applyFont="1" applyFill="1" applyBorder="1" applyAlignment="1" applyProtection="1">
      <alignment horizontal="center" vertical="center"/>
      <protection locked="0"/>
    </xf>
    <xf numFmtId="0" fontId="9" fillId="0" borderId="30" xfId="4" applyFill="1" applyBorder="1" applyAlignment="1">
      <alignment horizontal="center" vertical="center"/>
    </xf>
    <xf numFmtId="181" fontId="18" fillId="0" borderId="29" xfId="3" applyNumberFormat="1" applyFont="1" applyFill="1" applyBorder="1" applyAlignment="1">
      <alignment horizontal="distributed" vertical="center"/>
    </xf>
    <xf numFmtId="0" fontId="9" fillId="0" borderId="0" xfId="4" applyFill="1" applyAlignment="1">
      <alignment horizontal="distributed" vertical="center"/>
    </xf>
    <xf numFmtId="183" fontId="20" fillId="0" borderId="0" xfId="3" applyNumberFormat="1" applyFont="1" applyFill="1" applyAlignment="1">
      <alignment horizontal="right" vertical="center"/>
    </xf>
    <xf numFmtId="183" fontId="20" fillId="0" borderId="31" xfId="3" applyNumberFormat="1" applyFont="1" applyFill="1" applyBorder="1" applyAlignment="1">
      <alignment horizontal="right" vertical="center"/>
    </xf>
    <xf numFmtId="183" fontId="20" fillId="0" borderId="0" xfId="3" applyNumberFormat="1" applyFont="1" applyFill="1" applyAlignment="1" applyProtection="1">
      <alignment horizontal="right" vertical="center"/>
      <protection locked="0"/>
    </xf>
    <xf numFmtId="183" fontId="20" fillId="0" borderId="31" xfId="3" applyNumberFormat="1" applyFont="1" applyFill="1" applyBorder="1" applyAlignment="1" applyProtection="1">
      <alignment horizontal="right" vertical="center"/>
      <protection locked="0"/>
    </xf>
    <xf numFmtId="183" fontId="20" fillId="0" borderId="0" xfId="3" applyNumberFormat="1" applyFont="1" applyFill="1" applyBorder="1" applyAlignment="1" applyProtection="1">
      <alignment horizontal="right" vertical="center"/>
      <protection locked="0"/>
    </xf>
    <xf numFmtId="0" fontId="4" fillId="5" borderId="1" xfId="1" applyFont="1" applyFill="1" applyBorder="1" applyAlignment="1" applyProtection="1">
      <alignment shrinkToFit="1"/>
      <protection locked="0"/>
    </xf>
    <xf numFmtId="0" fontId="1" fillId="5" borderId="2" xfId="1" applyFill="1" applyBorder="1" applyAlignment="1" applyProtection="1">
      <alignment shrinkToFit="1"/>
      <protection locked="0"/>
    </xf>
    <xf numFmtId="0" fontId="1" fillId="5" borderId="3" xfId="1" applyFill="1" applyBorder="1" applyAlignment="1" applyProtection="1">
      <alignment shrinkToFit="1"/>
      <protection locked="0"/>
    </xf>
    <xf numFmtId="0" fontId="10" fillId="0" borderId="33" xfId="3" applyFont="1" applyBorder="1" applyProtection="1">
      <alignment vertical="center"/>
      <protection locked="0"/>
    </xf>
  </cellXfs>
  <cellStyles count="5">
    <cellStyle name="桁区切り" xfId="2" builtinId="6"/>
    <cellStyle name="標準" xfId="0" builtinId="0"/>
    <cellStyle name="標準 2" xfId="1" xr:uid="{00000000-0005-0000-0000-000002000000}"/>
    <cellStyle name="標準 3" xfId="4" xr:uid="{00000000-0005-0000-0000-000003000000}"/>
    <cellStyle name="標準_鏡.XLS_1 2" xfId="3" xr:uid="{00000000-0005-0000-0000-000004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showZeros="0" tabSelected="1" zoomScale="85" workbookViewId="0">
      <selection activeCell="D22" sqref="D22"/>
    </sheetView>
  </sheetViews>
  <sheetFormatPr defaultRowHeight="14.65" customHeight="1" x14ac:dyDescent="0.15"/>
  <cols>
    <col min="1" max="1" width="6.5" style="43" customWidth="1"/>
    <col min="2" max="2" width="17.25" style="45" customWidth="1"/>
    <col min="3" max="3" width="18.625" style="45" customWidth="1"/>
    <col min="4" max="4" width="25.875" style="45" customWidth="1"/>
    <col min="5" max="9" width="11.25" style="45" customWidth="1"/>
    <col min="10" max="10" width="9.625" style="45" customWidth="1"/>
    <col min="11" max="11" width="18.625" style="45" customWidth="1"/>
    <col min="12" max="12" width="25.875" style="45" customWidth="1"/>
    <col min="13" max="17" width="11.25" style="45" customWidth="1"/>
    <col min="18" max="256" width="9" style="45"/>
    <col min="257" max="257" width="6.5" style="45" customWidth="1"/>
    <col min="258" max="258" width="17.25" style="45" customWidth="1"/>
    <col min="259" max="259" width="18.625" style="45" customWidth="1"/>
    <col min="260" max="260" width="25.875" style="45" customWidth="1"/>
    <col min="261" max="265" width="11.25" style="45" customWidth="1"/>
    <col min="266" max="266" width="9.625" style="45" customWidth="1"/>
    <col min="267" max="267" width="18.625" style="45" customWidth="1"/>
    <col min="268" max="268" width="25.875" style="45" customWidth="1"/>
    <col min="269" max="273" width="11.25" style="45" customWidth="1"/>
    <col min="274" max="512" width="9" style="45"/>
    <col min="513" max="513" width="6.5" style="45" customWidth="1"/>
    <col min="514" max="514" width="17.25" style="45" customWidth="1"/>
    <col min="515" max="515" width="18.625" style="45" customWidth="1"/>
    <col min="516" max="516" width="25.875" style="45" customWidth="1"/>
    <col min="517" max="521" width="11.25" style="45" customWidth="1"/>
    <col min="522" max="522" width="9.625" style="45" customWidth="1"/>
    <col min="523" max="523" width="18.625" style="45" customWidth="1"/>
    <col min="524" max="524" width="25.875" style="45" customWidth="1"/>
    <col min="525" max="529" width="11.25" style="45" customWidth="1"/>
    <col min="530" max="768" width="9" style="45"/>
    <col min="769" max="769" width="6.5" style="45" customWidth="1"/>
    <col min="770" max="770" width="17.25" style="45" customWidth="1"/>
    <col min="771" max="771" width="18.625" style="45" customWidth="1"/>
    <col min="772" max="772" width="25.875" style="45" customWidth="1"/>
    <col min="773" max="777" width="11.25" style="45" customWidth="1"/>
    <col min="778" max="778" width="9.625" style="45" customWidth="1"/>
    <col min="779" max="779" width="18.625" style="45" customWidth="1"/>
    <col min="780" max="780" width="25.875" style="45" customWidth="1"/>
    <col min="781" max="785" width="11.25" style="45" customWidth="1"/>
    <col min="786" max="1024" width="9" style="45"/>
    <col min="1025" max="1025" width="6.5" style="45" customWidth="1"/>
    <col min="1026" max="1026" width="17.25" style="45" customWidth="1"/>
    <col min="1027" max="1027" width="18.625" style="45" customWidth="1"/>
    <col min="1028" max="1028" width="25.875" style="45" customWidth="1"/>
    <col min="1029" max="1033" width="11.25" style="45" customWidth="1"/>
    <col min="1034" max="1034" width="9.625" style="45" customWidth="1"/>
    <col min="1035" max="1035" width="18.625" style="45" customWidth="1"/>
    <col min="1036" max="1036" width="25.875" style="45" customWidth="1"/>
    <col min="1037" max="1041" width="11.25" style="45" customWidth="1"/>
    <col min="1042" max="1280" width="9" style="45"/>
    <col min="1281" max="1281" width="6.5" style="45" customWidth="1"/>
    <col min="1282" max="1282" width="17.25" style="45" customWidth="1"/>
    <col min="1283" max="1283" width="18.625" style="45" customWidth="1"/>
    <col min="1284" max="1284" width="25.875" style="45" customWidth="1"/>
    <col min="1285" max="1289" width="11.25" style="45" customWidth="1"/>
    <col min="1290" max="1290" width="9.625" style="45" customWidth="1"/>
    <col min="1291" max="1291" width="18.625" style="45" customWidth="1"/>
    <col min="1292" max="1292" width="25.875" style="45" customWidth="1"/>
    <col min="1293" max="1297" width="11.25" style="45" customWidth="1"/>
    <col min="1298" max="1536" width="9" style="45"/>
    <col min="1537" max="1537" width="6.5" style="45" customWidth="1"/>
    <col min="1538" max="1538" width="17.25" style="45" customWidth="1"/>
    <col min="1539" max="1539" width="18.625" style="45" customWidth="1"/>
    <col min="1540" max="1540" width="25.875" style="45" customWidth="1"/>
    <col min="1541" max="1545" width="11.25" style="45" customWidth="1"/>
    <col min="1546" max="1546" width="9.625" style="45" customWidth="1"/>
    <col min="1547" max="1547" width="18.625" style="45" customWidth="1"/>
    <col min="1548" max="1548" width="25.875" style="45" customWidth="1"/>
    <col min="1549" max="1553" width="11.25" style="45" customWidth="1"/>
    <col min="1554" max="1792" width="9" style="45"/>
    <col min="1793" max="1793" width="6.5" style="45" customWidth="1"/>
    <col min="1794" max="1794" width="17.25" style="45" customWidth="1"/>
    <col min="1795" max="1795" width="18.625" style="45" customWidth="1"/>
    <col min="1796" max="1796" width="25.875" style="45" customWidth="1"/>
    <col min="1797" max="1801" width="11.25" style="45" customWidth="1"/>
    <col min="1802" max="1802" width="9.625" style="45" customWidth="1"/>
    <col min="1803" max="1803" width="18.625" style="45" customWidth="1"/>
    <col min="1804" max="1804" width="25.875" style="45" customWidth="1"/>
    <col min="1805" max="1809" width="11.25" style="45" customWidth="1"/>
    <col min="1810" max="2048" width="9" style="45"/>
    <col min="2049" max="2049" width="6.5" style="45" customWidth="1"/>
    <col min="2050" max="2050" width="17.25" style="45" customWidth="1"/>
    <col min="2051" max="2051" width="18.625" style="45" customWidth="1"/>
    <col min="2052" max="2052" width="25.875" style="45" customWidth="1"/>
    <col min="2053" max="2057" width="11.25" style="45" customWidth="1"/>
    <col min="2058" max="2058" width="9.625" style="45" customWidth="1"/>
    <col min="2059" max="2059" width="18.625" style="45" customWidth="1"/>
    <col min="2060" max="2060" width="25.875" style="45" customWidth="1"/>
    <col min="2061" max="2065" width="11.25" style="45" customWidth="1"/>
    <col min="2066" max="2304" width="9" style="45"/>
    <col min="2305" max="2305" width="6.5" style="45" customWidth="1"/>
    <col min="2306" max="2306" width="17.25" style="45" customWidth="1"/>
    <col min="2307" max="2307" width="18.625" style="45" customWidth="1"/>
    <col min="2308" max="2308" width="25.875" style="45" customWidth="1"/>
    <col min="2309" max="2313" width="11.25" style="45" customWidth="1"/>
    <col min="2314" max="2314" width="9.625" style="45" customWidth="1"/>
    <col min="2315" max="2315" width="18.625" style="45" customWidth="1"/>
    <col min="2316" max="2316" width="25.875" style="45" customWidth="1"/>
    <col min="2317" max="2321" width="11.25" style="45" customWidth="1"/>
    <col min="2322" max="2560" width="9" style="45"/>
    <col min="2561" max="2561" width="6.5" style="45" customWidth="1"/>
    <col min="2562" max="2562" width="17.25" style="45" customWidth="1"/>
    <col min="2563" max="2563" width="18.625" style="45" customWidth="1"/>
    <col min="2564" max="2564" width="25.875" style="45" customWidth="1"/>
    <col min="2565" max="2569" width="11.25" style="45" customWidth="1"/>
    <col min="2570" max="2570" width="9.625" style="45" customWidth="1"/>
    <col min="2571" max="2571" width="18.625" style="45" customWidth="1"/>
    <col min="2572" max="2572" width="25.875" style="45" customWidth="1"/>
    <col min="2573" max="2577" width="11.25" style="45" customWidth="1"/>
    <col min="2578" max="2816" width="9" style="45"/>
    <col min="2817" max="2817" width="6.5" style="45" customWidth="1"/>
    <col min="2818" max="2818" width="17.25" style="45" customWidth="1"/>
    <col min="2819" max="2819" width="18.625" style="45" customWidth="1"/>
    <col min="2820" max="2820" width="25.875" style="45" customWidth="1"/>
    <col min="2821" max="2825" width="11.25" style="45" customWidth="1"/>
    <col min="2826" max="2826" width="9.625" style="45" customWidth="1"/>
    <col min="2827" max="2827" width="18.625" style="45" customWidth="1"/>
    <col min="2828" max="2828" width="25.875" style="45" customWidth="1"/>
    <col min="2829" max="2833" width="11.25" style="45" customWidth="1"/>
    <col min="2834" max="3072" width="9" style="45"/>
    <col min="3073" max="3073" width="6.5" style="45" customWidth="1"/>
    <col min="3074" max="3074" width="17.25" style="45" customWidth="1"/>
    <col min="3075" max="3075" width="18.625" style="45" customWidth="1"/>
    <col min="3076" max="3076" width="25.875" style="45" customWidth="1"/>
    <col min="3077" max="3081" width="11.25" style="45" customWidth="1"/>
    <col min="3082" max="3082" width="9.625" style="45" customWidth="1"/>
    <col min="3083" max="3083" width="18.625" style="45" customWidth="1"/>
    <col min="3084" max="3084" width="25.875" style="45" customWidth="1"/>
    <col min="3085" max="3089" width="11.25" style="45" customWidth="1"/>
    <col min="3090" max="3328" width="9" style="45"/>
    <col min="3329" max="3329" width="6.5" style="45" customWidth="1"/>
    <col min="3330" max="3330" width="17.25" style="45" customWidth="1"/>
    <col min="3331" max="3331" width="18.625" style="45" customWidth="1"/>
    <col min="3332" max="3332" width="25.875" style="45" customWidth="1"/>
    <col min="3333" max="3337" width="11.25" style="45" customWidth="1"/>
    <col min="3338" max="3338" width="9.625" style="45" customWidth="1"/>
    <col min="3339" max="3339" width="18.625" style="45" customWidth="1"/>
    <col min="3340" max="3340" width="25.875" style="45" customWidth="1"/>
    <col min="3341" max="3345" width="11.25" style="45" customWidth="1"/>
    <col min="3346" max="3584" width="9" style="45"/>
    <col min="3585" max="3585" width="6.5" style="45" customWidth="1"/>
    <col min="3586" max="3586" width="17.25" style="45" customWidth="1"/>
    <col min="3587" max="3587" width="18.625" style="45" customWidth="1"/>
    <col min="3588" max="3588" width="25.875" style="45" customWidth="1"/>
    <col min="3589" max="3593" width="11.25" style="45" customWidth="1"/>
    <col min="3594" max="3594" width="9.625" style="45" customWidth="1"/>
    <col min="3595" max="3595" width="18.625" style="45" customWidth="1"/>
    <col min="3596" max="3596" width="25.875" style="45" customWidth="1"/>
    <col min="3597" max="3601" width="11.25" style="45" customWidth="1"/>
    <col min="3602" max="3840" width="9" style="45"/>
    <col min="3841" max="3841" width="6.5" style="45" customWidth="1"/>
    <col min="3842" max="3842" width="17.25" style="45" customWidth="1"/>
    <col min="3843" max="3843" width="18.625" style="45" customWidth="1"/>
    <col min="3844" max="3844" width="25.875" style="45" customWidth="1"/>
    <col min="3845" max="3849" width="11.25" style="45" customWidth="1"/>
    <col min="3850" max="3850" width="9.625" style="45" customWidth="1"/>
    <col min="3851" max="3851" width="18.625" style="45" customWidth="1"/>
    <col min="3852" max="3852" width="25.875" style="45" customWidth="1"/>
    <col min="3853" max="3857" width="11.25" style="45" customWidth="1"/>
    <col min="3858" max="4096" width="9" style="45"/>
    <col min="4097" max="4097" width="6.5" style="45" customWidth="1"/>
    <col min="4098" max="4098" width="17.25" style="45" customWidth="1"/>
    <col min="4099" max="4099" width="18.625" style="45" customWidth="1"/>
    <col min="4100" max="4100" width="25.875" style="45" customWidth="1"/>
    <col min="4101" max="4105" width="11.25" style="45" customWidth="1"/>
    <col min="4106" max="4106" width="9.625" style="45" customWidth="1"/>
    <col min="4107" max="4107" width="18.625" style="45" customWidth="1"/>
    <col min="4108" max="4108" width="25.875" style="45" customWidth="1"/>
    <col min="4109" max="4113" width="11.25" style="45" customWidth="1"/>
    <col min="4114" max="4352" width="9" style="45"/>
    <col min="4353" max="4353" width="6.5" style="45" customWidth="1"/>
    <col min="4354" max="4354" width="17.25" style="45" customWidth="1"/>
    <col min="4355" max="4355" width="18.625" style="45" customWidth="1"/>
    <col min="4356" max="4356" width="25.875" style="45" customWidth="1"/>
    <col min="4357" max="4361" width="11.25" style="45" customWidth="1"/>
    <col min="4362" max="4362" width="9.625" style="45" customWidth="1"/>
    <col min="4363" max="4363" width="18.625" style="45" customWidth="1"/>
    <col min="4364" max="4364" width="25.875" style="45" customWidth="1"/>
    <col min="4365" max="4369" width="11.25" style="45" customWidth="1"/>
    <col min="4370" max="4608" width="9" style="45"/>
    <col min="4609" max="4609" width="6.5" style="45" customWidth="1"/>
    <col min="4610" max="4610" width="17.25" style="45" customWidth="1"/>
    <col min="4611" max="4611" width="18.625" style="45" customWidth="1"/>
    <col min="4612" max="4612" width="25.875" style="45" customWidth="1"/>
    <col min="4613" max="4617" width="11.25" style="45" customWidth="1"/>
    <col min="4618" max="4618" width="9.625" style="45" customWidth="1"/>
    <col min="4619" max="4619" width="18.625" style="45" customWidth="1"/>
    <col min="4620" max="4620" width="25.875" style="45" customWidth="1"/>
    <col min="4621" max="4625" width="11.25" style="45" customWidth="1"/>
    <col min="4626" max="4864" width="9" style="45"/>
    <col min="4865" max="4865" width="6.5" style="45" customWidth="1"/>
    <col min="4866" max="4866" width="17.25" style="45" customWidth="1"/>
    <col min="4867" max="4867" width="18.625" style="45" customWidth="1"/>
    <col min="4868" max="4868" width="25.875" style="45" customWidth="1"/>
    <col min="4869" max="4873" width="11.25" style="45" customWidth="1"/>
    <col min="4874" max="4874" width="9.625" style="45" customWidth="1"/>
    <col min="4875" max="4875" width="18.625" style="45" customWidth="1"/>
    <col min="4876" max="4876" width="25.875" style="45" customWidth="1"/>
    <col min="4877" max="4881" width="11.25" style="45" customWidth="1"/>
    <col min="4882" max="5120" width="9" style="45"/>
    <col min="5121" max="5121" width="6.5" style="45" customWidth="1"/>
    <col min="5122" max="5122" width="17.25" style="45" customWidth="1"/>
    <col min="5123" max="5123" width="18.625" style="45" customWidth="1"/>
    <col min="5124" max="5124" width="25.875" style="45" customWidth="1"/>
    <col min="5125" max="5129" width="11.25" style="45" customWidth="1"/>
    <col min="5130" max="5130" width="9.625" style="45" customWidth="1"/>
    <col min="5131" max="5131" width="18.625" style="45" customWidth="1"/>
    <col min="5132" max="5132" width="25.875" style="45" customWidth="1"/>
    <col min="5133" max="5137" width="11.25" style="45" customWidth="1"/>
    <col min="5138" max="5376" width="9" style="45"/>
    <col min="5377" max="5377" width="6.5" style="45" customWidth="1"/>
    <col min="5378" max="5378" width="17.25" style="45" customWidth="1"/>
    <col min="5379" max="5379" width="18.625" style="45" customWidth="1"/>
    <col min="5380" max="5380" width="25.875" style="45" customWidth="1"/>
    <col min="5381" max="5385" width="11.25" style="45" customWidth="1"/>
    <col min="5386" max="5386" width="9.625" style="45" customWidth="1"/>
    <col min="5387" max="5387" width="18.625" style="45" customWidth="1"/>
    <col min="5388" max="5388" width="25.875" style="45" customWidth="1"/>
    <col min="5389" max="5393" width="11.25" style="45" customWidth="1"/>
    <col min="5394" max="5632" width="9" style="45"/>
    <col min="5633" max="5633" width="6.5" style="45" customWidth="1"/>
    <col min="5634" max="5634" width="17.25" style="45" customWidth="1"/>
    <col min="5635" max="5635" width="18.625" style="45" customWidth="1"/>
    <col min="5636" max="5636" width="25.875" style="45" customWidth="1"/>
    <col min="5637" max="5641" width="11.25" style="45" customWidth="1"/>
    <col min="5642" max="5642" width="9.625" style="45" customWidth="1"/>
    <col min="5643" max="5643" width="18.625" style="45" customWidth="1"/>
    <col min="5644" max="5644" width="25.875" style="45" customWidth="1"/>
    <col min="5645" max="5649" width="11.25" style="45" customWidth="1"/>
    <col min="5650" max="5888" width="9" style="45"/>
    <col min="5889" max="5889" width="6.5" style="45" customWidth="1"/>
    <col min="5890" max="5890" width="17.25" style="45" customWidth="1"/>
    <col min="5891" max="5891" width="18.625" style="45" customWidth="1"/>
    <col min="5892" max="5892" width="25.875" style="45" customWidth="1"/>
    <col min="5893" max="5897" width="11.25" style="45" customWidth="1"/>
    <col min="5898" max="5898" width="9.625" style="45" customWidth="1"/>
    <col min="5899" max="5899" width="18.625" style="45" customWidth="1"/>
    <col min="5900" max="5900" width="25.875" style="45" customWidth="1"/>
    <col min="5901" max="5905" width="11.25" style="45" customWidth="1"/>
    <col min="5906" max="6144" width="9" style="45"/>
    <col min="6145" max="6145" width="6.5" style="45" customWidth="1"/>
    <col min="6146" max="6146" width="17.25" style="45" customWidth="1"/>
    <col min="6147" max="6147" width="18.625" style="45" customWidth="1"/>
    <col min="6148" max="6148" width="25.875" style="45" customWidth="1"/>
    <col min="6149" max="6153" width="11.25" style="45" customWidth="1"/>
    <col min="6154" max="6154" width="9.625" style="45" customWidth="1"/>
    <col min="6155" max="6155" width="18.625" style="45" customWidth="1"/>
    <col min="6156" max="6156" width="25.875" style="45" customWidth="1"/>
    <col min="6157" max="6161" width="11.25" style="45" customWidth="1"/>
    <col min="6162" max="6400" width="9" style="45"/>
    <col min="6401" max="6401" width="6.5" style="45" customWidth="1"/>
    <col min="6402" max="6402" width="17.25" style="45" customWidth="1"/>
    <col min="6403" max="6403" width="18.625" style="45" customWidth="1"/>
    <col min="6404" max="6404" width="25.875" style="45" customWidth="1"/>
    <col min="6405" max="6409" width="11.25" style="45" customWidth="1"/>
    <col min="6410" max="6410" width="9.625" style="45" customWidth="1"/>
    <col min="6411" max="6411" width="18.625" style="45" customWidth="1"/>
    <col min="6412" max="6412" width="25.875" style="45" customWidth="1"/>
    <col min="6413" max="6417" width="11.25" style="45" customWidth="1"/>
    <col min="6418" max="6656" width="9" style="45"/>
    <col min="6657" max="6657" width="6.5" style="45" customWidth="1"/>
    <col min="6658" max="6658" width="17.25" style="45" customWidth="1"/>
    <col min="6659" max="6659" width="18.625" style="45" customWidth="1"/>
    <col min="6660" max="6660" width="25.875" style="45" customWidth="1"/>
    <col min="6661" max="6665" width="11.25" style="45" customWidth="1"/>
    <col min="6666" max="6666" width="9.625" style="45" customWidth="1"/>
    <col min="6667" max="6667" width="18.625" style="45" customWidth="1"/>
    <col min="6668" max="6668" width="25.875" style="45" customWidth="1"/>
    <col min="6669" max="6673" width="11.25" style="45" customWidth="1"/>
    <col min="6674" max="6912" width="9" style="45"/>
    <col min="6913" max="6913" width="6.5" style="45" customWidth="1"/>
    <col min="6914" max="6914" width="17.25" style="45" customWidth="1"/>
    <col min="6915" max="6915" width="18.625" style="45" customWidth="1"/>
    <col min="6916" max="6916" width="25.875" style="45" customWidth="1"/>
    <col min="6917" max="6921" width="11.25" style="45" customWidth="1"/>
    <col min="6922" max="6922" width="9.625" style="45" customWidth="1"/>
    <col min="6923" max="6923" width="18.625" style="45" customWidth="1"/>
    <col min="6924" max="6924" width="25.875" style="45" customWidth="1"/>
    <col min="6925" max="6929" width="11.25" style="45" customWidth="1"/>
    <col min="6930" max="7168" width="9" style="45"/>
    <col min="7169" max="7169" width="6.5" style="45" customWidth="1"/>
    <col min="7170" max="7170" width="17.25" style="45" customWidth="1"/>
    <col min="7171" max="7171" width="18.625" style="45" customWidth="1"/>
    <col min="7172" max="7172" width="25.875" style="45" customWidth="1"/>
    <col min="7173" max="7177" width="11.25" style="45" customWidth="1"/>
    <col min="7178" max="7178" width="9.625" style="45" customWidth="1"/>
    <col min="7179" max="7179" width="18.625" style="45" customWidth="1"/>
    <col min="7180" max="7180" width="25.875" style="45" customWidth="1"/>
    <col min="7181" max="7185" width="11.25" style="45" customWidth="1"/>
    <col min="7186" max="7424" width="9" style="45"/>
    <col min="7425" max="7425" width="6.5" style="45" customWidth="1"/>
    <col min="7426" max="7426" width="17.25" style="45" customWidth="1"/>
    <col min="7427" max="7427" width="18.625" style="45" customWidth="1"/>
    <col min="7428" max="7428" width="25.875" style="45" customWidth="1"/>
    <col min="7429" max="7433" width="11.25" style="45" customWidth="1"/>
    <col min="7434" max="7434" width="9.625" style="45" customWidth="1"/>
    <col min="7435" max="7435" width="18.625" style="45" customWidth="1"/>
    <col min="7436" max="7436" width="25.875" style="45" customWidth="1"/>
    <col min="7437" max="7441" width="11.25" style="45" customWidth="1"/>
    <col min="7442" max="7680" width="9" style="45"/>
    <col min="7681" max="7681" width="6.5" style="45" customWidth="1"/>
    <col min="7682" max="7682" width="17.25" style="45" customWidth="1"/>
    <col min="7683" max="7683" width="18.625" style="45" customWidth="1"/>
    <col min="7684" max="7684" width="25.875" style="45" customWidth="1"/>
    <col min="7685" max="7689" width="11.25" style="45" customWidth="1"/>
    <col min="7690" max="7690" width="9.625" style="45" customWidth="1"/>
    <col min="7691" max="7691" width="18.625" style="45" customWidth="1"/>
    <col min="7692" max="7692" width="25.875" style="45" customWidth="1"/>
    <col min="7693" max="7697" width="11.25" style="45" customWidth="1"/>
    <col min="7698" max="7936" width="9" style="45"/>
    <col min="7937" max="7937" width="6.5" style="45" customWidth="1"/>
    <col min="7938" max="7938" width="17.25" style="45" customWidth="1"/>
    <col min="7939" max="7939" width="18.625" style="45" customWidth="1"/>
    <col min="7940" max="7940" width="25.875" style="45" customWidth="1"/>
    <col min="7941" max="7945" width="11.25" style="45" customWidth="1"/>
    <col min="7946" max="7946" width="9.625" style="45" customWidth="1"/>
    <col min="7947" max="7947" width="18.625" style="45" customWidth="1"/>
    <col min="7948" max="7948" width="25.875" style="45" customWidth="1"/>
    <col min="7949" max="7953" width="11.25" style="45" customWidth="1"/>
    <col min="7954" max="8192" width="9" style="45"/>
    <col min="8193" max="8193" width="6.5" style="45" customWidth="1"/>
    <col min="8194" max="8194" width="17.25" style="45" customWidth="1"/>
    <col min="8195" max="8195" width="18.625" style="45" customWidth="1"/>
    <col min="8196" max="8196" width="25.875" style="45" customWidth="1"/>
    <col min="8197" max="8201" width="11.25" style="45" customWidth="1"/>
    <col min="8202" max="8202" width="9.625" style="45" customWidth="1"/>
    <col min="8203" max="8203" width="18.625" style="45" customWidth="1"/>
    <col min="8204" max="8204" width="25.875" style="45" customWidth="1"/>
    <col min="8205" max="8209" width="11.25" style="45" customWidth="1"/>
    <col min="8210" max="8448" width="9" style="45"/>
    <col min="8449" max="8449" width="6.5" style="45" customWidth="1"/>
    <col min="8450" max="8450" width="17.25" style="45" customWidth="1"/>
    <col min="8451" max="8451" width="18.625" style="45" customWidth="1"/>
    <col min="8452" max="8452" width="25.875" style="45" customWidth="1"/>
    <col min="8453" max="8457" width="11.25" style="45" customWidth="1"/>
    <col min="8458" max="8458" width="9.625" style="45" customWidth="1"/>
    <col min="8459" max="8459" width="18.625" style="45" customWidth="1"/>
    <col min="8460" max="8460" width="25.875" style="45" customWidth="1"/>
    <col min="8461" max="8465" width="11.25" style="45" customWidth="1"/>
    <col min="8466" max="8704" width="9" style="45"/>
    <col min="8705" max="8705" width="6.5" style="45" customWidth="1"/>
    <col min="8706" max="8706" width="17.25" style="45" customWidth="1"/>
    <col min="8707" max="8707" width="18.625" style="45" customWidth="1"/>
    <col min="8708" max="8708" width="25.875" style="45" customWidth="1"/>
    <col min="8709" max="8713" width="11.25" style="45" customWidth="1"/>
    <col min="8714" max="8714" width="9.625" style="45" customWidth="1"/>
    <col min="8715" max="8715" width="18.625" style="45" customWidth="1"/>
    <col min="8716" max="8716" width="25.875" style="45" customWidth="1"/>
    <col min="8717" max="8721" width="11.25" style="45" customWidth="1"/>
    <col min="8722" max="8960" width="9" style="45"/>
    <col min="8961" max="8961" width="6.5" style="45" customWidth="1"/>
    <col min="8962" max="8962" width="17.25" style="45" customWidth="1"/>
    <col min="8963" max="8963" width="18.625" style="45" customWidth="1"/>
    <col min="8964" max="8964" width="25.875" style="45" customWidth="1"/>
    <col min="8965" max="8969" width="11.25" style="45" customWidth="1"/>
    <col min="8970" max="8970" width="9.625" style="45" customWidth="1"/>
    <col min="8971" max="8971" width="18.625" style="45" customWidth="1"/>
    <col min="8972" max="8972" width="25.875" style="45" customWidth="1"/>
    <col min="8973" max="8977" width="11.25" style="45" customWidth="1"/>
    <col min="8978" max="9216" width="9" style="45"/>
    <col min="9217" max="9217" width="6.5" style="45" customWidth="1"/>
    <col min="9218" max="9218" width="17.25" style="45" customWidth="1"/>
    <col min="9219" max="9219" width="18.625" style="45" customWidth="1"/>
    <col min="9220" max="9220" width="25.875" style="45" customWidth="1"/>
    <col min="9221" max="9225" width="11.25" style="45" customWidth="1"/>
    <col min="9226" max="9226" width="9.625" style="45" customWidth="1"/>
    <col min="9227" max="9227" width="18.625" style="45" customWidth="1"/>
    <col min="9228" max="9228" width="25.875" style="45" customWidth="1"/>
    <col min="9229" max="9233" width="11.25" style="45" customWidth="1"/>
    <col min="9234" max="9472" width="9" style="45"/>
    <col min="9473" max="9473" width="6.5" style="45" customWidth="1"/>
    <col min="9474" max="9474" width="17.25" style="45" customWidth="1"/>
    <col min="9475" max="9475" width="18.625" style="45" customWidth="1"/>
    <col min="9476" max="9476" width="25.875" style="45" customWidth="1"/>
    <col min="9477" max="9481" width="11.25" style="45" customWidth="1"/>
    <col min="9482" max="9482" width="9.625" style="45" customWidth="1"/>
    <col min="9483" max="9483" width="18.625" style="45" customWidth="1"/>
    <col min="9484" max="9484" width="25.875" style="45" customWidth="1"/>
    <col min="9485" max="9489" width="11.25" style="45" customWidth="1"/>
    <col min="9490" max="9728" width="9" style="45"/>
    <col min="9729" max="9729" width="6.5" style="45" customWidth="1"/>
    <col min="9730" max="9730" width="17.25" style="45" customWidth="1"/>
    <col min="9731" max="9731" width="18.625" style="45" customWidth="1"/>
    <col min="9732" max="9732" width="25.875" style="45" customWidth="1"/>
    <col min="9733" max="9737" width="11.25" style="45" customWidth="1"/>
    <col min="9738" max="9738" width="9.625" style="45" customWidth="1"/>
    <col min="9739" max="9739" width="18.625" style="45" customWidth="1"/>
    <col min="9740" max="9740" width="25.875" style="45" customWidth="1"/>
    <col min="9741" max="9745" width="11.25" style="45" customWidth="1"/>
    <col min="9746" max="9984" width="9" style="45"/>
    <col min="9985" max="9985" width="6.5" style="45" customWidth="1"/>
    <col min="9986" max="9986" width="17.25" style="45" customWidth="1"/>
    <col min="9987" max="9987" width="18.625" style="45" customWidth="1"/>
    <col min="9988" max="9988" width="25.875" style="45" customWidth="1"/>
    <col min="9989" max="9993" width="11.25" style="45" customWidth="1"/>
    <col min="9994" max="9994" width="9.625" style="45" customWidth="1"/>
    <col min="9995" max="9995" width="18.625" style="45" customWidth="1"/>
    <col min="9996" max="9996" width="25.875" style="45" customWidth="1"/>
    <col min="9997" max="10001" width="11.25" style="45" customWidth="1"/>
    <col min="10002" max="10240" width="9" style="45"/>
    <col min="10241" max="10241" width="6.5" style="45" customWidth="1"/>
    <col min="10242" max="10242" width="17.25" style="45" customWidth="1"/>
    <col min="10243" max="10243" width="18.625" style="45" customWidth="1"/>
    <col min="10244" max="10244" width="25.875" style="45" customWidth="1"/>
    <col min="10245" max="10249" width="11.25" style="45" customWidth="1"/>
    <col min="10250" max="10250" width="9.625" style="45" customWidth="1"/>
    <col min="10251" max="10251" width="18.625" style="45" customWidth="1"/>
    <col min="10252" max="10252" width="25.875" style="45" customWidth="1"/>
    <col min="10253" max="10257" width="11.25" style="45" customWidth="1"/>
    <col min="10258" max="10496" width="9" style="45"/>
    <col min="10497" max="10497" width="6.5" style="45" customWidth="1"/>
    <col min="10498" max="10498" width="17.25" style="45" customWidth="1"/>
    <col min="10499" max="10499" width="18.625" style="45" customWidth="1"/>
    <col min="10500" max="10500" width="25.875" style="45" customWidth="1"/>
    <col min="10501" max="10505" width="11.25" style="45" customWidth="1"/>
    <col min="10506" max="10506" width="9.625" style="45" customWidth="1"/>
    <col min="10507" max="10507" width="18.625" style="45" customWidth="1"/>
    <col min="10508" max="10508" width="25.875" style="45" customWidth="1"/>
    <col min="10509" max="10513" width="11.25" style="45" customWidth="1"/>
    <col min="10514" max="10752" width="9" style="45"/>
    <col min="10753" max="10753" width="6.5" style="45" customWidth="1"/>
    <col min="10754" max="10754" width="17.25" style="45" customWidth="1"/>
    <col min="10755" max="10755" width="18.625" style="45" customWidth="1"/>
    <col min="10756" max="10756" width="25.875" style="45" customWidth="1"/>
    <col min="10757" max="10761" width="11.25" style="45" customWidth="1"/>
    <col min="10762" max="10762" width="9.625" style="45" customWidth="1"/>
    <col min="10763" max="10763" width="18.625" style="45" customWidth="1"/>
    <col min="10764" max="10764" width="25.875" style="45" customWidth="1"/>
    <col min="10765" max="10769" width="11.25" style="45" customWidth="1"/>
    <col min="10770" max="11008" width="9" style="45"/>
    <col min="11009" max="11009" width="6.5" style="45" customWidth="1"/>
    <col min="11010" max="11010" width="17.25" style="45" customWidth="1"/>
    <col min="11011" max="11011" width="18.625" style="45" customWidth="1"/>
    <col min="11012" max="11012" width="25.875" style="45" customWidth="1"/>
    <col min="11013" max="11017" width="11.25" style="45" customWidth="1"/>
    <col min="11018" max="11018" width="9.625" style="45" customWidth="1"/>
    <col min="11019" max="11019" width="18.625" style="45" customWidth="1"/>
    <col min="11020" max="11020" width="25.875" style="45" customWidth="1"/>
    <col min="11021" max="11025" width="11.25" style="45" customWidth="1"/>
    <col min="11026" max="11264" width="9" style="45"/>
    <col min="11265" max="11265" width="6.5" style="45" customWidth="1"/>
    <col min="11266" max="11266" width="17.25" style="45" customWidth="1"/>
    <col min="11267" max="11267" width="18.625" style="45" customWidth="1"/>
    <col min="11268" max="11268" width="25.875" style="45" customWidth="1"/>
    <col min="11269" max="11273" width="11.25" style="45" customWidth="1"/>
    <col min="11274" max="11274" width="9.625" style="45" customWidth="1"/>
    <col min="11275" max="11275" width="18.625" style="45" customWidth="1"/>
    <col min="11276" max="11276" width="25.875" style="45" customWidth="1"/>
    <col min="11277" max="11281" width="11.25" style="45" customWidth="1"/>
    <col min="11282" max="11520" width="9" style="45"/>
    <col min="11521" max="11521" width="6.5" style="45" customWidth="1"/>
    <col min="11522" max="11522" width="17.25" style="45" customWidth="1"/>
    <col min="11523" max="11523" width="18.625" style="45" customWidth="1"/>
    <col min="11524" max="11524" width="25.875" style="45" customWidth="1"/>
    <col min="11525" max="11529" width="11.25" style="45" customWidth="1"/>
    <col min="11530" max="11530" width="9.625" style="45" customWidth="1"/>
    <col min="11531" max="11531" width="18.625" style="45" customWidth="1"/>
    <col min="11532" max="11532" width="25.875" style="45" customWidth="1"/>
    <col min="11533" max="11537" width="11.25" style="45" customWidth="1"/>
    <col min="11538" max="11776" width="9" style="45"/>
    <col min="11777" max="11777" width="6.5" style="45" customWidth="1"/>
    <col min="11778" max="11778" width="17.25" style="45" customWidth="1"/>
    <col min="11779" max="11779" width="18.625" style="45" customWidth="1"/>
    <col min="11780" max="11780" width="25.875" style="45" customWidth="1"/>
    <col min="11781" max="11785" width="11.25" style="45" customWidth="1"/>
    <col min="11786" max="11786" width="9.625" style="45" customWidth="1"/>
    <col min="11787" max="11787" width="18.625" style="45" customWidth="1"/>
    <col min="11788" max="11788" width="25.875" style="45" customWidth="1"/>
    <col min="11789" max="11793" width="11.25" style="45" customWidth="1"/>
    <col min="11794" max="12032" width="9" style="45"/>
    <col min="12033" max="12033" width="6.5" style="45" customWidth="1"/>
    <col min="12034" max="12034" width="17.25" style="45" customWidth="1"/>
    <col min="12035" max="12035" width="18.625" style="45" customWidth="1"/>
    <col min="12036" max="12036" width="25.875" style="45" customWidth="1"/>
    <col min="12037" max="12041" width="11.25" style="45" customWidth="1"/>
    <col min="12042" max="12042" width="9.625" style="45" customWidth="1"/>
    <col min="12043" max="12043" width="18.625" style="45" customWidth="1"/>
    <col min="12044" max="12044" width="25.875" style="45" customWidth="1"/>
    <col min="12045" max="12049" width="11.25" style="45" customWidth="1"/>
    <col min="12050" max="12288" width="9" style="45"/>
    <col min="12289" max="12289" width="6.5" style="45" customWidth="1"/>
    <col min="12290" max="12290" width="17.25" style="45" customWidth="1"/>
    <col min="12291" max="12291" width="18.625" style="45" customWidth="1"/>
    <col min="12292" max="12292" width="25.875" style="45" customWidth="1"/>
    <col min="12293" max="12297" width="11.25" style="45" customWidth="1"/>
    <col min="12298" max="12298" width="9.625" style="45" customWidth="1"/>
    <col min="12299" max="12299" width="18.625" style="45" customWidth="1"/>
    <col min="12300" max="12300" width="25.875" style="45" customWidth="1"/>
    <col min="12301" max="12305" width="11.25" style="45" customWidth="1"/>
    <col min="12306" max="12544" width="9" style="45"/>
    <col min="12545" max="12545" width="6.5" style="45" customWidth="1"/>
    <col min="12546" max="12546" width="17.25" style="45" customWidth="1"/>
    <col min="12547" max="12547" width="18.625" style="45" customWidth="1"/>
    <col min="12548" max="12548" width="25.875" style="45" customWidth="1"/>
    <col min="12549" max="12553" width="11.25" style="45" customWidth="1"/>
    <col min="12554" max="12554" width="9.625" style="45" customWidth="1"/>
    <col min="12555" max="12555" width="18.625" style="45" customWidth="1"/>
    <col min="12556" max="12556" width="25.875" style="45" customWidth="1"/>
    <col min="12557" max="12561" width="11.25" style="45" customWidth="1"/>
    <col min="12562" max="12800" width="9" style="45"/>
    <col min="12801" max="12801" width="6.5" style="45" customWidth="1"/>
    <col min="12802" max="12802" width="17.25" style="45" customWidth="1"/>
    <col min="12803" max="12803" width="18.625" style="45" customWidth="1"/>
    <col min="12804" max="12804" width="25.875" style="45" customWidth="1"/>
    <col min="12805" max="12809" width="11.25" style="45" customWidth="1"/>
    <col min="12810" max="12810" width="9.625" style="45" customWidth="1"/>
    <col min="12811" max="12811" width="18.625" style="45" customWidth="1"/>
    <col min="12812" max="12812" width="25.875" style="45" customWidth="1"/>
    <col min="12813" max="12817" width="11.25" style="45" customWidth="1"/>
    <col min="12818" max="13056" width="9" style="45"/>
    <col min="13057" max="13057" width="6.5" style="45" customWidth="1"/>
    <col min="13058" max="13058" width="17.25" style="45" customWidth="1"/>
    <col min="13059" max="13059" width="18.625" style="45" customWidth="1"/>
    <col min="13060" max="13060" width="25.875" style="45" customWidth="1"/>
    <col min="13061" max="13065" width="11.25" style="45" customWidth="1"/>
    <col min="13066" max="13066" width="9.625" style="45" customWidth="1"/>
    <col min="13067" max="13067" width="18.625" style="45" customWidth="1"/>
    <col min="13068" max="13068" width="25.875" style="45" customWidth="1"/>
    <col min="13069" max="13073" width="11.25" style="45" customWidth="1"/>
    <col min="13074" max="13312" width="9" style="45"/>
    <col min="13313" max="13313" width="6.5" style="45" customWidth="1"/>
    <col min="13314" max="13314" width="17.25" style="45" customWidth="1"/>
    <col min="13315" max="13315" width="18.625" style="45" customWidth="1"/>
    <col min="13316" max="13316" width="25.875" style="45" customWidth="1"/>
    <col min="13317" max="13321" width="11.25" style="45" customWidth="1"/>
    <col min="13322" max="13322" width="9.625" style="45" customWidth="1"/>
    <col min="13323" max="13323" width="18.625" style="45" customWidth="1"/>
    <col min="13324" max="13324" width="25.875" style="45" customWidth="1"/>
    <col min="13325" max="13329" width="11.25" style="45" customWidth="1"/>
    <col min="13330" max="13568" width="9" style="45"/>
    <col min="13569" max="13569" width="6.5" style="45" customWidth="1"/>
    <col min="13570" max="13570" width="17.25" style="45" customWidth="1"/>
    <col min="13571" max="13571" width="18.625" style="45" customWidth="1"/>
    <col min="13572" max="13572" width="25.875" style="45" customWidth="1"/>
    <col min="13573" max="13577" width="11.25" style="45" customWidth="1"/>
    <col min="13578" max="13578" width="9.625" style="45" customWidth="1"/>
    <col min="13579" max="13579" width="18.625" style="45" customWidth="1"/>
    <col min="13580" max="13580" width="25.875" style="45" customWidth="1"/>
    <col min="13581" max="13585" width="11.25" style="45" customWidth="1"/>
    <col min="13586" max="13824" width="9" style="45"/>
    <col min="13825" max="13825" width="6.5" style="45" customWidth="1"/>
    <col min="13826" max="13826" width="17.25" style="45" customWidth="1"/>
    <col min="13827" max="13827" width="18.625" style="45" customWidth="1"/>
    <col min="13828" max="13828" width="25.875" style="45" customWidth="1"/>
    <col min="13829" max="13833" width="11.25" style="45" customWidth="1"/>
    <col min="13834" max="13834" width="9.625" style="45" customWidth="1"/>
    <col min="13835" max="13835" width="18.625" style="45" customWidth="1"/>
    <col min="13836" max="13836" width="25.875" style="45" customWidth="1"/>
    <col min="13837" max="13841" width="11.25" style="45" customWidth="1"/>
    <col min="13842" max="14080" width="9" style="45"/>
    <col min="14081" max="14081" width="6.5" style="45" customWidth="1"/>
    <col min="14082" max="14082" width="17.25" style="45" customWidth="1"/>
    <col min="14083" max="14083" width="18.625" style="45" customWidth="1"/>
    <col min="14084" max="14084" width="25.875" style="45" customWidth="1"/>
    <col min="14085" max="14089" width="11.25" style="45" customWidth="1"/>
    <col min="14090" max="14090" width="9.625" style="45" customWidth="1"/>
    <col min="14091" max="14091" width="18.625" style="45" customWidth="1"/>
    <col min="14092" max="14092" width="25.875" style="45" customWidth="1"/>
    <col min="14093" max="14097" width="11.25" style="45" customWidth="1"/>
    <col min="14098" max="14336" width="9" style="45"/>
    <col min="14337" max="14337" width="6.5" style="45" customWidth="1"/>
    <col min="14338" max="14338" width="17.25" style="45" customWidth="1"/>
    <col min="14339" max="14339" width="18.625" style="45" customWidth="1"/>
    <col min="14340" max="14340" width="25.875" style="45" customWidth="1"/>
    <col min="14341" max="14345" width="11.25" style="45" customWidth="1"/>
    <col min="14346" max="14346" width="9.625" style="45" customWidth="1"/>
    <col min="14347" max="14347" width="18.625" style="45" customWidth="1"/>
    <col min="14348" max="14348" width="25.875" style="45" customWidth="1"/>
    <col min="14349" max="14353" width="11.25" style="45" customWidth="1"/>
    <col min="14354" max="14592" width="9" style="45"/>
    <col min="14593" max="14593" width="6.5" style="45" customWidth="1"/>
    <col min="14594" max="14594" width="17.25" style="45" customWidth="1"/>
    <col min="14595" max="14595" width="18.625" style="45" customWidth="1"/>
    <col min="14596" max="14596" width="25.875" style="45" customWidth="1"/>
    <col min="14597" max="14601" width="11.25" style="45" customWidth="1"/>
    <col min="14602" max="14602" width="9.625" style="45" customWidth="1"/>
    <col min="14603" max="14603" width="18.625" style="45" customWidth="1"/>
    <col min="14604" max="14604" width="25.875" style="45" customWidth="1"/>
    <col min="14605" max="14609" width="11.25" style="45" customWidth="1"/>
    <col min="14610" max="14848" width="9" style="45"/>
    <col min="14849" max="14849" width="6.5" style="45" customWidth="1"/>
    <col min="14850" max="14850" width="17.25" style="45" customWidth="1"/>
    <col min="14851" max="14851" width="18.625" style="45" customWidth="1"/>
    <col min="14852" max="14852" width="25.875" style="45" customWidth="1"/>
    <col min="14853" max="14857" width="11.25" style="45" customWidth="1"/>
    <col min="14858" max="14858" width="9.625" style="45" customWidth="1"/>
    <col min="14859" max="14859" width="18.625" style="45" customWidth="1"/>
    <col min="14860" max="14860" width="25.875" style="45" customWidth="1"/>
    <col min="14861" max="14865" width="11.25" style="45" customWidth="1"/>
    <col min="14866" max="15104" width="9" style="45"/>
    <col min="15105" max="15105" width="6.5" style="45" customWidth="1"/>
    <col min="15106" max="15106" width="17.25" style="45" customWidth="1"/>
    <col min="15107" max="15107" width="18.625" style="45" customWidth="1"/>
    <col min="15108" max="15108" width="25.875" style="45" customWidth="1"/>
    <col min="15109" max="15113" width="11.25" style="45" customWidth="1"/>
    <col min="15114" max="15114" width="9.625" style="45" customWidth="1"/>
    <col min="15115" max="15115" width="18.625" style="45" customWidth="1"/>
    <col min="15116" max="15116" width="25.875" style="45" customWidth="1"/>
    <col min="15117" max="15121" width="11.25" style="45" customWidth="1"/>
    <col min="15122" max="15360" width="9" style="45"/>
    <col min="15361" max="15361" width="6.5" style="45" customWidth="1"/>
    <col min="15362" max="15362" width="17.25" style="45" customWidth="1"/>
    <col min="15363" max="15363" width="18.625" style="45" customWidth="1"/>
    <col min="15364" max="15364" width="25.875" style="45" customWidth="1"/>
    <col min="15365" max="15369" width="11.25" style="45" customWidth="1"/>
    <col min="15370" max="15370" width="9.625" style="45" customWidth="1"/>
    <col min="15371" max="15371" width="18.625" style="45" customWidth="1"/>
    <col min="15372" max="15372" width="25.875" style="45" customWidth="1"/>
    <col min="15373" max="15377" width="11.25" style="45" customWidth="1"/>
    <col min="15378" max="15616" width="9" style="45"/>
    <col min="15617" max="15617" width="6.5" style="45" customWidth="1"/>
    <col min="15618" max="15618" width="17.25" style="45" customWidth="1"/>
    <col min="15619" max="15619" width="18.625" style="45" customWidth="1"/>
    <col min="15620" max="15620" width="25.875" style="45" customWidth="1"/>
    <col min="15621" max="15625" width="11.25" style="45" customWidth="1"/>
    <col min="15626" max="15626" width="9.625" style="45" customWidth="1"/>
    <col min="15627" max="15627" width="18.625" style="45" customWidth="1"/>
    <col min="15628" max="15628" width="25.875" style="45" customWidth="1"/>
    <col min="15629" max="15633" width="11.25" style="45" customWidth="1"/>
    <col min="15634" max="15872" width="9" style="45"/>
    <col min="15873" max="15873" width="6.5" style="45" customWidth="1"/>
    <col min="15874" max="15874" width="17.25" style="45" customWidth="1"/>
    <col min="15875" max="15875" width="18.625" style="45" customWidth="1"/>
    <col min="15876" max="15876" width="25.875" style="45" customWidth="1"/>
    <col min="15877" max="15881" width="11.25" style="45" customWidth="1"/>
    <col min="15882" max="15882" width="9.625" style="45" customWidth="1"/>
    <col min="15883" max="15883" width="18.625" style="45" customWidth="1"/>
    <col min="15884" max="15884" width="25.875" style="45" customWidth="1"/>
    <col min="15885" max="15889" width="11.25" style="45" customWidth="1"/>
    <col min="15890" max="16128" width="9" style="45"/>
    <col min="16129" max="16129" width="6.5" style="45" customWidth="1"/>
    <col min="16130" max="16130" width="17.25" style="45" customWidth="1"/>
    <col min="16131" max="16131" width="18.625" style="45" customWidth="1"/>
    <col min="16132" max="16132" width="25.875" style="45" customWidth="1"/>
    <col min="16133" max="16137" width="11.25" style="45" customWidth="1"/>
    <col min="16138" max="16138" width="9.625" style="45" customWidth="1"/>
    <col min="16139" max="16139" width="18.625" style="45" customWidth="1"/>
    <col min="16140" max="16140" width="25.875" style="45" customWidth="1"/>
    <col min="16141" max="16145" width="11.25" style="45" customWidth="1"/>
    <col min="16146" max="16384" width="9" style="45"/>
  </cols>
  <sheetData>
    <row r="1" spans="1:13" ht="14.45" customHeight="1" x14ac:dyDescent="0.15">
      <c r="A1" s="141"/>
      <c r="B1" s="44"/>
      <c r="C1" s="44"/>
      <c r="D1" s="44"/>
      <c r="E1" s="44"/>
      <c r="F1" s="44"/>
      <c r="G1" s="44"/>
      <c r="H1" s="44"/>
      <c r="I1" s="44"/>
    </row>
    <row r="2" spans="1:13" ht="14.45" customHeight="1" x14ac:dyDescent="0.15">
      <c r="A2" s="44"/>
      <c r="B2" s="46"/>
      <c r="C2" s="46"/>
      <c r="D2" s="46"/>
      <c r="E2" s="47" t="s">
        <v>49</v>
      </c>
      <c r="F2" s="48" t="s">
        <v>50</v>
      </c>
      <c r="G2" s="49" t="s">
        <v>51</v>
      </c>
      <c r="H2" s="48" t="s">
        <v>52</v>
      </c>
      <c r="I2" s="50" t="s">
        <v>53</v>
      </c>
    </row>
    <row r="3" spans="1:13" ht="25.15" customHeight="1" x14ac:dyDescent="0.15">
      <c r="A3" s="141"/>
      <c r="B3" s="51" t="s">
        <v>54</v>
      </c>
      <c r="C3" s="52"/>
      <c r="D3" s="46"/>
      <c r="E3" s="53"/>
      <c r="F3" s="54"/>
      <c r="G3" s="55"/>
      <c r="H3" s="54"/>
      <c r="I3" s="56"/>
    </row>
    <row r="4" spans="1:13" ht="24.6" customHeight="1" x14ac:dyDescent="0.15">
      <c r="A4" s="141"/>
      <c r="B4" s="57"/>
      <c r="C4" s="58" t="s">
        <v>55</v>
      </c>
      <c r="D4" s="59"/>
      <c r="E4" s="60"/>
      <c r="F4" s="61"/>
      <c r="G4" s="62"/>
      <c r="H4" s="61"/>
      <c r="I4" s="63"/>
    </row>
    <row r="5" spans="1:13" ht="24.6" customHeight="1" x14ac:dyDescent="0.15">
      <c r="A5" s="141"/>
      <c r="B5" s="64"/>
      <c r="C5" s="65" t="s">
        <v>139</v>
      </c>
      <c r="D5" s="66"/>
      <c r="E5" s="67"/>
      <c r="F5" s="68" t="s">
        <v>56</v>
      </c>
      <c r="G5" s="142" t="s">
        <v>140</v>
      </c>
      <c r="H5" s="67"/>
      <c r="I5" s="69"/>
      <c r="M5" s="45">
        <v>1</v>
      </c>
    </row>
    <row r="6" spans="1:13" ht="14.45" customHeight="1" x14ac:dyDescent="0.15">
      <c r="A6" s="141"/>
      <c r="B6" s="70"/>
      <c r="C6" s="71"/>
      <c r="D6" s="72"/>
      <c r="E6" s="73"/>
      <c r="F6" s="74"/>
      <c r="G6" s="75"/>
      <c r="H6" s="73"/>
      <c r="I6" s="76"/>
    </row>
    <row r="7" spans="1:13" ht="17.45" customHeight="1" x14ac:dyDescent="0.15">
      <c r="A7" s="141"/>
      <c r="B7" s="77" t="s">
        <v>57</v>
      </c>
      <c r="C7" s="171" t="s">
        <v>74</v>
      </c>
      <c r="D7" s="172"/>
      <c r="E7" s="78"/>
      <c r="F7" s="79" t="s">
        <v>58</v>
      </c>
      <c r="G7" s="143" t="s">
        <v>75</v>
      </c>
      <c r="H7" s="73"/>
      <c r="I7" s="76"/>
    </row>
    <row r="8" spans="1:13" ht="14.45" customHeight="1" x14ac:dyDescent="0.15">
      <c r="A8" s="141"/>
      <c r="B8" s="80"/>
      <c r="C8" s="81"/>
      <c r="D8" s="82"/>
      <c r="E8" s="67"/>
      <c r="F8" s="83"/>
      <c r="G8" s="84"/>
      <c r="H8" s="67"/>
      <c r="I8" s="69"/>
    </row>
    <row r="9" spans="1:13" ht="14.45" customHeight="1" x14ac:dyDescent="0.15">
      <c r="A9" s="141"/>
      <c r="B9" s="85"/>
      <c r="C9" s="86"/>
      <c r="D9" s="87"/>
      <c r="E9" s="88"/>
      <c r="F9" s="88"/>
      <c r="G9" s="89"/>
      <c r="H9" s="88"/>
      <c r="I9" s="90"/>
      <c r="K9" s="91"/>
      <c r="L9" s="91"/>
    </row>
    <row r="10" spans="1:13" ht="16.899999999999999" customHeight="1" x14ac:dyDescent="0.15">
      <c r="A10" s="141"/>
      <c r="B10" s="92"/>
      <c r="C10" s="93" t="s">
        <v>59</v>
      </c>
      <c r="D10" s="144"/>
      <c r="E10" s="94" t="s">
        <v>60</v>
      </c>
      <c r="F10" s="173"/>
      <c r="G10" s="173"/>
      <c r="H10" s="173"/>
      <c r="I10" s="174"/>
      <c r="K10" s="91"/>
      <c r="L10" s="91"/>
    </row>
    <row r="11" spans="1:13" ht="16.899999999999999" customHeight="1" x14ac:dyDescent="0.15">
      <c r="A11" s="141"/>
      <c r="B11" s="92"/>
      <c r="C11" s="95"/>
      <c r="D11" s="96"/>
      <c r="E11" s="73"/>
      <c r="F11" s="97"/>
      <c r="G11" s="98"/>
      <c r="H11" s="99"/>
      <c r="I11" s="100"/>
      <c r="K11" s="91"/>
      <c r="L11" s="91"/>
    </row>
    <row r="12" spans="1:13" ht="16.899999999999999" customHeight="1" x14ac:dyDescent="0.15">
      <c r="A12" s="141"/>
      <c r="B12" s="101" t="s">
        <v>61</v>
      </c>
      <c r="C12" s="93" t="s">
        <v>62</v>
      </c>
      <c r="D12" s="145"/>
      <c r="E12" s="94" t="s">
        <v>60</v>
      </c>
      <c r="F12" s="175"/>
      <c r="G12" s="175"/>
      <c r="H12" s="175"/>
      <c r="I12" s="176"/>
      <c r="K12" s="91"/>
      <c r="L12" s="91"/>
    </row>
    <row r="13" spans="1:13" ht="15" customHeight="1" x14ac:dyDescent="0.15">
      <c r="A13" s="141"/>
      <c r="B13" s="85"/>
      <c r="C13" s="95"/>
      <c r="D13" s="96"/>
      <c r="E13" s="73"/>
      <c r="F13" s="97"/>
      <c r="G13" s="98"/>
      <c r="H13" s="99"/>
      <c r="I13" s="100"/>
      <c r="K13" s="91"/>
      <c r="L13" s="91"/>
    </row>
    <row r="14" spans="1:13" ht="16.899999999999999" customHeight="1" x14ac:dyDescent="0.15">
      <c r="A14" s="141"/>
      <c r="B14" s="92"/>
      <c r="C14" s="93" t="s">
        <v>63</v>
      </c>
      <c r="D14" s="146"/>
      <c r="E14" s="73" t="s">
        <v>60</v>
      </c>
      <c r="F14" s="177"/>
      <c r="G14" s="177"/>
      <c r="H14" s="177"/>
      <c r="I14" s="176"/>
      <c r="K14" s="91"/>
      <c r="L14" s="91"/>
    </row>
    <row r="15" spans="1:13" ht="14.65" customHeight="1" x14ac:dyDescent="0.15">
      <c r="A15" s="141"/>
      <c r="B15" s="102"/>
      <c r="C15" s="103"/>
      <c r="D15" s="104"/>
      <c r="E15" s="67"/>
      <c r="F15" s="67"/>
      <c r="G15" s="67"/>
      <c r="H15" s="67"/>
      <c r="I15" s="69"/>
    </row>
    <row r="16" spans="1:13" ht="15" customHeight="1" x14ac:dyDescent="0.15">
      <c r="A16" s="141"/>
      <c r="B16" s="105"/>
      <c r="C16" s="106"/>
      <c r="D16" s="107"/>
      <c r="E16" s="108"/>
      <c r="F16" s="108"/>
      <c r="G16" s="73"/>
      <c r="H16" s="109"/>
      <c r="I16" s="76"/>
    </row>
    <row r="17" spans="1:9" ht="15" customHeight="1" x14ac:dyDescent="0.15">
      <c r="A17" s="141"/>
      <c r="B17" s="110" t="s">
        <v>64</v>
      </c>
      <c r="C17" s="111"/>
      <c r="D17" s="46"/>
      <c r="E17" s="112" t="s">
        <v>65</v>
      </c>
      <c r="F17" s="113"/>
      <c r="G17" s="114" t="s">
        <v>66</v>
      </c>
      <c r="H17" s="147" t="s">
        <v>76</v>
      </c>
      <c r="I17" s="115"/>
    </row>
    <row r="18" spans="1:9" ht="15" customHeight="1" x14ac:dyDescent="0.15">
      <c r="A18" s="141"/>
      <c r="B18" s="116" t="s">
        <v>150</v>
      </c>
      <c r="C18" s="117" t="s">
        <v>141</v>
      </c>
      <c r="D18" s="148"/>
      <c r="E18" s="112"/>
      <c r="F18" s="118"/>
      <c r="G18" s="119"/>
      <c r="H18" s="119"/>
      <c r="I18" s="90"/>
    </row>
    <row r="19" spans="1:9" ht="15" customHeight="1" x14ac:dyDescent="0.15">
      <c r="A19" s="141"/>
      <c r="B19" s="120"/>
      <c r="C19" s="117"/>
      <c r="D19" s="148"/>
      <c r="E19" s="121" t="s">
        <v>67</v>
      </c>
      <c r="F19" s="149" t="s">
        <v>146</v>
      </c>
      <c r="G19" s="122"/>
      <c r="H19" s="122"/>
      <c r="I19" s="123"/>
    </row>
    <row r="20" spans="1:9" ht="15" customHeight="1" x14ac:dyDescent="0.15">
      <c r="A20" s="141"/>
      <c r="B20" s="154" t="s">
        <v>77</v>
      </c>
      <c r="C20" s="117" t="s">
        <v>78</v>
      </c>
      <c r="D20" s="124" t="s">
        <v>79</v>
      </c>
      <c r="E20" s="112"/>
      <c r="F20" s="118"/>
      <c r="G20" s="119"/>
      <c r="H20" s="119"/>
      <c r="I20" s="90"/>
    </row>
    <row r="21" spans="1:9" ht="15" customHeight="1" x14ac:dyDescent="0.15">
      <c r="A21" s="141"/>
      <c r="B21" s="154" t="s">
        <v>151</v>
      </c>
      <c r="C21" s="117" t="s">
        <v>80</v>
      </c>
      <c r="D21" s="124" t="s">
        <v>142</v>
      </c>
      <c r="E21" s="169" t="s">
        <v>68</v>
      </c>
      <c r="F21" s="118" t="s">
        <v>69</v>
      </c>
      <c r="G21" s="46"/>
      <c r="H21" s="46"/>
      <c r="I21" s="90"/>
    </row>
    <row r="22" spans="1:9" ht="15" customHeight="1" x14ac:dyDescent="0.15">
      <c r="A22" s="141"/>
      <c r="B22" s="181" t="s">
        <v>152</v>
      </c>
      <c r="E22" s="170"/>
      <c r="F22" s="118"/>
      <c r="G22" s="119"/>
      <c r="H22" s="119"/>
      <c r="I22" s="90"/>
    </row>
    <row r="23" spans="1:9" ht="15" customHeight="1" x14ac:dyDescent="0.15">
      <c r="A23" s="141"/>
      <c r="B23" s="154" t="s">
        <v>143</v>
      </c>
      <c r="C23" s="117" t="s">
        <v>144</v>
      </c>
      <c r="D23" s="124" t="s">
        <v>145</v>
      </c>
      <c r="E23" s="125"/>
      <c r="F23" s="113" t="s">
        <v>70</v>
      </c>
      <c r="G23" s="114"/>
      <c r="H23" s="114"/>
      <c r="I23" s="126"/>
    </row>
    <row r="24" spans="1:9" ht="15" customHeight="1" x14ac:dyDescent="0.15">
      <c r="A24" s="141"/>
      <c r="B24" s="120" t="s">
        <v>81</v>
      </c>
      <c r="C24" s="150"/>
      <c r="D24" s="148"/>
      <c r="E24" s="127"/>
      <c r="F24" s="118"/>
      <c r="G24" s="119"/>
      <c r="H24" s="119"/>
      <c r="I24" s="90"/>
    </row>
    <row r="25" spans="1:9" ht="15" customHeight="1" x14ac:dyDescent="0.15">
      <c r="A25" s="141"/>
      <c r="B25" s="120" t="s">
        <v>81</v>
      </c>
      <c r="C25" s="130"/>
      <c r="D25" s="151"/>
      <c r="E25" s="128" t="s">
        <v>71</v>
      </c>
      <c r="F25" s="113" t="s">
        <v>72</v>
      </c>
      <c r="G25" s="114"/>
      <c r="H25" s="114"/>
      <c r="I25" s="126"/>
    </row>
    <row r="26" spans="1:9" ht="15" customHeight="1" x14ac:dyDescent="0.15">
      <c r="A26" s="141"/>
      <c r="B26" s="129"/>
      <c r="C26" s="130"/>
      <c r="D26" s="131"/>
      <c r="E26" s="127"/>
      <c r="F26" s="118"/>
      <c r="G26" s="119"/>
      <c r="H26" s="119"/>
      <c r="I26" s="90"/>
    </row>
    <row r="27" spans="1:9" ht="15" customHeight="1" x14ac:dyDescent="0.15">
      <c r="A27" s="141"/>
      <c r="B27" s="132"/>
      <c r="C27" s="133"/>
      <c r="D27" s="134"/>
      <c r="E27" s="135" t="s">
        <v>73</v>
      </c>
      <c r="F27" s="136" t="s">
        <v>72</v>
      </c>
      <c r="G27" s="137"/>
      <c r="H27" s="137"/>
      <c r="I27" s="138"/>
    </row>
    <row r="28" spans="1:9" s="139" customFormat="1" ht="15" customHeight="1" x14ac:dyDescent="0.15"/>
    <row r="29" spans="1:9" s="139" customFormat="1" ht="15" customHeight="1" x14ac:dyDescent="0.15"/>
    <row r="30" spans="1:9" s="139" customFormat="1" ht="15" customHeight="1" x14ac:dyDescent="0.15"/>
    <row r="31" spans="1:9" s="139" customFormat="1" ht="15" customHeight="1" x14ac:dyDescent="0.15"/>
    <row r="32" spans="1:9" ht="14.65" customHeight="1" x14ac:dyDescent="0.15">
      <c r="B32" s="140"/>
      <c r="C32" s="140"/>
      <c r="D32" s="140"/>
      <c r="E32" s="140"/>
      <c r="F32" s="140"/>
      <c r="G32" s="140"/>
      <c r="H32" s="140"/>
      <c r="I32" s="140"/>
    </row>
  </sheetData>
  <sheetProtection password="CE2A"/>
  <mergeCells count="8">
    <mergeCell ref="E21:E22"/>
    <mergeCell ref="C7:D7"/>
    <mergeCell ref="F10:G10"/>
    <mergeCell ref="H10:I10"/>
    <mergeCell ref="F12:G12"/>
    <mergeCell ref="H12:I12"/>
    <mergeCell ref="F14:G14"/>
    <mergeCell ref="H14:I14"/>
  </mergeCells>
  <phoneticPr fontId="2"/>
  <printOptions horizontalCentered="1"/>
  <pageMargins left="0.39370078740157483" right="0.39370078740157483" top="0.9055118110236221" bottom="0.78740157480314965" header="0.5" footer="0.5"/>
  <pageSetup paperSize="9" orientation="portrait" verticalDpi="0" r:id="rId1"/>
  <headerFooter alignWithMargins="0">
    <oddHeader xml:space="preserve">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86"/>
  <sheetViews>
    <sheetView topLeftCell="A20" zoomScale="85" zoomScaleNormal="85" workbookViewId="0">
      <selection activeCell="C28" sqref="C28"/>
    </sheetView>
  </sheetViews>
  <sheetFormatPr defaultRowHeight="13.5" x14ac:dyDescent="0.15"/>
  <cols>
    <col min="1" max="1" width="8.375" style="1" customWidth="1"/>
    <col min="2" max="2" width="47.5" style="2" customWidth="1"/>
    <col min="3" max="3" width="45.375" style="2" customWidth="1"/>
    <col min="4" max="4" width="15.125" style="3" customWidth="1"/>
    <col min="5" max="5" width="8.75" style="4" customWidth="1"/>
    <col min="6" max="6" width="13" style="4" customWidth="1"/>
    <col min="7" max="7" width="19" style="3" customWidth="1"/>
    <col min="8" max="8" width="7.5" style="3" customWidth="1"/>
    <col min="9" max="9" width="4.125" style="1" customWidth="1"/>
    <col min="10" max="16384" width="9" style="1"/>
  </cols>
  <sheetData>
    <row r="2" spans="1:9" x14ac:dyDescent="0.15">
      <c r="A2" s="2" t="s">
        <v>45</v>
      </c>
      <c r="D2" s="5"/>
      <c r="E2" s="6"/>
      <c r="F2" s="6"/>
    </row>
    <row r="3" spans="1:9" x14ac:dyDescent="0.15">
      <c r="A3" s="2"/>
      <c r="D3" s="5"/>
      <c r="E3" s="6"/>
      <c r="F3" s="6"/>
    </row>
    <row r="4" spans="1:9" x14ac:dyDescent="0.15">
      <c r="A4" s="39" t="s">
        <v>47</v>
      </c>
      <c r="B4" s="39" t="s">
        <v>147</v>
      </c>
      <c r="D4" s="5"/>
      <c r="E4" s="6"/>
      <c r="F4" s="167"/>
    </row>
    <row r="5" spans="1:9" ht="14.25" thickBot="1" x14ac:dyDescent="0.2">
      <c r="A5" s="40" t="s">
        <v>46</v>
      </c>
      <c r="B5" s="41" t="s">
        <v>149</v>
      </c>
      <c r="C5" s="37"/>
      <c r="D5" s="38"/>
      <c r="E5" s="8"/>
      <c r="F5" s="8"/>
    </row>
    <row r="6" spans="1:9" ht="15" thickTop="1" thickBot="1" x14ac:dyDescent="0.2">
      <c r="A6" s="40" t="s">
        <v>0</v>
      </c>
      <c r="B6" s="42" t="s">
        <v>148</v>
      </c>
      <c r="C6" s="7" t="s">
        <v>1</v>
      </c>
      <c r="D6" s="178"/>
      <c r="E6" s="179"/>
      <c r="F6" s="179"/>
      <c r="G6" s="180"/>
      <c r="H6" s="9"/>
      <c r="I6" s="10"/>
    </row>
    <row r="7" spans="1:9" ht="15" thickTop="1" thickBot="1" x14ac:dyDescent="0.2">
      <c r="E7" s="9"/>
      <c r="F7" s="9"/>
      <c r="G7" s="9"/>
      <c r="H7" s="9"/>
      <c r="I7" s="10"/>
    </row>
    <row r="8" spans="1:9" ht="14.25" hidden="1" thickBot="1" x14ac:dyDescent="0.2">
      <c r="E8" s="9"/>
      <c r="F8" s="9"/>
      <c r="G8" s="9"/>
      <c r="H8" s="9"/>
      <c r="I8" s="10"/>
    </row>
    <row r="9" spans="1:9" ht="14.25" hidden="1" thickBot="1" x14ac:dyDescent="0.2">
      <c r="E9" s="9"/>
      <c r="F9" s="9"/>
      <c r="G9" s="9"/>
      <c r="H9" s="9"/>
      <c r="I9" s="10"/>
    </row>
    <row r="10" spans="1:9" ht="14.25" hidden="1" thickBot="1" x14ac:dyDescent="0.2">
      <c r="E10" s="9"/>
      <c r="F10" s="9"/>
      <c r="G10" s="9"/>
      <c r="H10" s="9"/>
      <c r="I10" s="10"/>
    </row>
    <row r="11" spans="1:9" ht="14.25" hidden="1" thickBot="1" x14ac:dyDescent="0.2">
      <c r="E11" s="9"/>
      <c r="F11" s="9"/>
      <c r="G11" s="9"/>
      <c r="H11" s="9"/>
      <c r="I11" s="10"/>
    </row>
    <row r="12" spans="1:9" ht="14.25" hidden="1" thickBot="1" x14ac:dyDescent="0.2">
      <c r="E12" s="9"/>
      <c r="F12" s="9"/>
      <c r="G12" s="9"/>
      <c r="H12" s="9"/>
      <c r="I12" s="10"/>
    </row>
    <row r="13" spans="1:9" ht="14.25" hidden="1" thickBot="1" x14ac:dyDescent="0.2">
      <c r="E13" s="9"/>
      <c r="F13" s="9"/>
      <c r="G13" s="9"/>
      <c r="H13" s="9"/>
      <c r="I13" s="10"/>
    </row>
    <row r="14" spans="1:9" ht="14.25" hidden="1" thickBot="1" x14ac:dyDescent="0.2">
      <c r="E14" s="9"/>
      <c r="F14" s="9"/>
      <c r="G14" s="9"/>
      <c r="H14" s="9"/>
      <c r="I14" s="10"/>
    </row>
    <row r="15" spans="1:9" ht="14.25" hidden="1" thickBot="1" x14ac:dyDescent="0.2">
      <c r="E15" s="9"/>
      <c r="F15" s="9"/>
      <c r="G15" s="9"/>
      <c r="H15" s="9"/>
      <c r="I15" s="10"/>
    </row>
    <row r="16" spans="1:9" ht="14.25" hidden="1" thickBot="1" x14ac:dyDescent="0.2">
      <c r="E16" s="9"/>
      <c r="F16" s="9"/>
      <c r="G16" s="9"/>
      <c r="H16" s="9"/>
      <c r="I16" s="10"/>
    </row>
    <row r="17" spans="2:9" ht="14.25" hidden="1" thickBot="1" x14ac:dyDescent="0.2">
      <c r="E17" s="9"/>
      <c r="F17" s="9"/>
      <c r="G17" s="9"/>
      <c r="H17" s="9"/>
      <c r="I17" s="10"/>
    </row>
    <row r="18" spans="2:9" ht="14.25" hidden="1" thickBot="1" x14ac:dyDescent="0.2">
      <c r="E18" s="9"/>
      <c r="F18" s="9"/>
      <c r="G18" s="9"/>
      <c r="H18" s="9"/>
      <c r="I18" s="10"/>
    </row>
    <row r="19" spans="2:9" ht="14.25" hidden="1" thickBot="1" x14ac:dyDescent="0.2"/>
    <row r="20" spans="2:9" ht="15" thickTop="1" thickBot="1" x14ac:dyDescent="0.2">
      <c r="B20" s="11" t="s">
        <v>2</v>
      </c>
      <c r="C20" s="11" t="s">
        <v>3</v>
      </c>
      <c r="D20" s="12" t="s">
        <v>4</v>
      </c>
      <c r="E20" s="11" t="s">
        <v>5</v>
      </c>
      <c r="F20" s="11" t="s">
        <v>48</v>
      </c>
      <c r="G20" s="13" t="s">
        <v>6</v>
      </c>
    </row>
    <row r="21" spans="2:9" ht="14.25" thickTop="1" x14ac:dyDescent="0.15">
      <c r="B21" s="28" t="s">
        <v>82</v>
      </c>
      <c r="C21" s="28" t="s">
        <v>10</v>
      </c>
      <c r="D21" s="29"/>
      <c r="E21" s="30" t="s">
        <v>10</v>
      </c>
      <c r="F21" s="30"/>
      <c r="G21" s="31"/>
      <c r="H21" s="17"/>
    </row>
    <row r="22" spans="2:9" x14ac:dyDescent="0.15">
      <c r="B22" s="155" t="s">
        <v>11</v>
      </c>
      <c r="C22" s="14" t="s">
        <v>10</v>
      </c>
      <c r="D22" s="15">
        <v>1</v>
      </c>
      <c r="E22" s="16" t="s">
        <v>12</v>
      </c>
      <c r="F22" s="16"/>
      <c r="G22" s="153">
        <f>G23+G71</f>
        <v>0</v>
      </c>
      <c r="H22" s="17"/>
    </row>
    <row r="23" spans="2:9" x14ac:dyDescent="0.15">
      <c r="B23" s="155" t="s">
        <v>13</v>
      </c>
      <c r="C23" s="14" t="s">
        <v>10</v>
      </c>
      <c r="D23" s="15">
        <v>1</v>
      </c>
      <c r="E23" s="16" t="s">
        <v>12</v>
      </c>
      <c r="F23" s="16"/>
      <c r="G23" s="153">
        <f>G24+G58</f>
        <v>0</v>
      </c>
      <c r="H23" s="17"/>
    </row>
    <row r="24" spans="2:9" x14ac:dyDescent="0.15">
      <c r="B24" s="155" t="s">
        <v>14</v>
      </c>
      <c r="C24" s="14" t="s">
        <v>10</v>
      </c>
      <c r="D24" s="15">
        <v>1</v>
      </c>
      <c r="E24" s="16" t="s">
        <v>12</v>
      </c>
      <c r="F24" s="16"/>
      <c r="G24" s="153">
        <f>+G25</f>
        <v>0</v>
      </c>
      <c r="H24" s="17"/>
    </row>
    <row r="25" spans="2:9" x14ac:dyDescent="0.15">
      <c r="B25" s="155" t="s">
        <v>15</v>
      </c>
      <c r="C25" s="155" t="s">
        <v>10</v>
      </c>
      <c r="D25" s="156">
        <v>1</v>
      </c>
      <c r="E25" s="157" t="s">
        <v>12</v>
      </c>
      <c r="F25" s="157"/>
      <c r="G25" s="153">
        <f>G26+G32+G34+G46+G49+G56</f>
        <v>0</v>
      </c>
      <c r="H25" s="17"/>
    </row>
    <row r="26" spans="2:9" x14ac:dyDescent="0.15">
      <c r="B26" s="155" t="s">
        <v>16</v>
      </c>
      <c r="C26" s="155" t="s">
        <v>10</v>
      </c>
      <c r="D26" s="156">
        <v>1</v>
      </c>
      <c r="E26" s="157" t="s">
        <v>12</v>
      </c>
      <c r="F26" s="158"/>
      <c r="G26" s="153">
        <f>ROUND(G27+G28+G29+G30+G31,-3)</f>
        <v>0</v>
      </c>
      <c r="H26" s="17"/>
    </row>
    <row r="27" spans="2:9" x14ac:dyDescent="0.15">
      <c r="B27" s="159" t="s">
        <v>17</v>
      </c>
      <c r="C27" s="159" t="s">
        <v>18</v>
      </c>
      <c r="D27" s="160">
        <v>50</v>
      </c>
      <c r="E27" s="157" t="s">
        <v>19</v>
      </c>
      <c r="F27" s="161"/>
      <c r="G27" s="152">
        <f>ROUND(D27*F27,0)</f>
        <v>0</v>
      </c>
      <c r="H27" s="17"/>
    </row>
    <row r="28" spans="2:9" x14ac:dyDescent="0.15">
      <c r="B28" s="159" t="s">
        <v>85</v>
      </c>
      <c r="C28" s="159" t="s">
        <v>86</v>
      </c>
      <c r="D28" s="160">
        <v>31</v>
      </c>
      <c r="E28" s="162" t="s">
        <v>19</v>
      </c>
      <c r="F28" s="161"/>
      <c r="G28" s="152">
        <f t="shared" ref="G28:G31" si="0">ROUND(D28*F28,0)</f>
        <v>0</v>
      </c>
      <c r="H28" s="17"/>
    </row>
    <row r="29" spans="2:9" x14ac:dyDescent="0.15">
      <c r="B29" s="159" t="s">
        <v>87</v>
      </c>
      <c r="C29" s="159" t="s">
        <v>88</v>
      </c>
      <c r="D29" s="160">
        <v>19</v>
      </c>
      <c r="E29" s="162" t="s">
        <v>19</v>
      </c>
      <c r="F29" s="161"/>
      <c r="G29" s="152">
        <f t="shared" si="0"/>
        <v>0</v>
      </c>
      <c r="H29" s="17"/>
    </row>
    <row r="30" spans="2:9" x14ac:dyDescent="0.15">
      <c r="B30" s="159" t="s">
        <v>83</v>
      </c>
      <c r="C30" s="159" t="s">
        <v>89</v>
      </c>
      <c r="D30" s="160">
        <v>25</v>
      </c>
      <c r="E30" s="162" t="s">
        <v>19</v>
      </c>
      <c r="F30" s="161"/>
      <c r="G30" s="152">
        <f t="shared" si="0"/>
        <v>0</v>
      </c>
      <c r="H30" s="17"/>
    </row>
    <row r="31" spans="2:9" x14ac:dyDescent="0.15">
      <c r="B31" s="159" t="s">
        <v>20</v>
      </c>
      <c r="C31" s="159" t="s">
        <v>90</v>
      </c>
      <c r="D31" s="160">
        <v>19</v>
      </c>
      <c r="E31" s="162" t="s">
        <v>19</v>
      </c>
      <c r="F31" s="161"/>
      <c r="G31" s="152">
        <f t="shared" si="0"/>
        <v>0</v>
      </c>
      <c r="H31" s="17"/>
    </row>
    <row r="32" spans="2:9" x14ac:dyDescent="0.15">
      <c r="B32" s="155" t="s">
        <v>23</v>
      </c>
      <c r="C32" s="155" t="s">
        <v>10</v>
      </c>
      <c r="D32" s="156">
        <v>1</v>
      </c>
      <c r="E32" s="157" t="s">
        <v>12</v>
      </c>
      <c r="F32" s="168"/>
      <c r="G32" s="152">
        <f>ROUND(G33,-3)</f>
        <v>0</v>
      </c>
      <c r="H32" s="17"/>
    </row>
    <row r="33" spans="2:8" x14ac:dyDescent="0.15">
      <c r="B33" s="159" t="s">
        <v>91</v>
      </c>
      <c r="C33" s="159" t="s">
        <v>92</v>
      </c>
      <c r="D33" s="160">
        <v>1</v>
      </c>
      <c r="E33" s="162" t="s">
        <v>24</v>
      </c>
      <c r="F33" s="161"/>
      <c r="G33" s="152">
        <f t="shared" ref="G33" si="1">ROUND(D33*F33,0)</f>
        <v>0</v>
      </c>
      <c r="H33" s="17"/>
    </row>
    <row r="34" spans="2:8" x14ac:dyDescent="0.15">
      <c r="B34" s="155" t="s">
        <v>25</v>
      </c>
      <c r="C34" s="155" t="s">
        <v>10</v>
      </c>
      <c r="D34" s="156">
        <v>1</v>
      </c>
      <c r="E34" s="157" t="s">
        <v>12</v>
      </c>
      <c r="F34" s="168"/>
      <c r="G34" s="152">
        <f>ROUND(G35+G36+G37+G38+G39+G40+G41+G42+G43+G44+G45,-3)</f>
        <v>0</v>
      </c>
      <c r="H34" s="17"/>
    </row>
    <row r="35" spans="2:8" x14ac:dyDescent="0.15">
      <c r="B35" s="159" t="s">
        <v>93</v>
      </c>
      <c r="C35" s="159" t="s">
        <v>94</v>
      </c>
      <c r="D35" s="160">
        <v>14.7</v>
      </c>
      <c r="E35" s="162" t="s">
        <v>22</v>
      </c>
      <c r="F35" s="161"/>
      <c r="G35" s="152">
        <f t="shared" ref="G35:G57" si="2">ROUND(D35*F35,0)</f>
        <v>0</v>
      </c>
      <c r="H35" s="17"/>
    </row>
    <row r="36" spans="2:8" x14ac:dyDescent="0.15">
      <c r="B36" s="159" t="s">
        <v>95</v>
      </c>
      <c r="C36" s="159" t="s">
        <v>94</v>
      </c>
      <c r="D36" s="160">
        <v>51</v>
      </c>
      <c r="E36" s="162" t="s">
        <v>21</v>
      </c>
      <c r="F36" s="161"/>
      <c r="G36" s="152">
        <f t="shared" si="2"/>
        <v>0</v>
      </c>
      <c r="H36" s="17"/>
    </row>
    <row r="37" spans="2:8" x14ac:dyDescent="0.15">
      <c r="B37" s="159" t="s">
        <v>96</v>
      </c>
      <c r="C37" s="159" t="s">
        <v>97</v>
      </c>
      <c r="D37" s="160">
        <v>2.6</v>
      </c>
      <c r="E37" s="162" t="s">
        <v>19</v>
      </c>
      <c r="F37" s="161"/>
      <c r="G37" s="152">
        <f t="shared" si="2"/>
        <v>0</v>
      </c>
      <c r="H37" s="17"/>
    </row>
    <row r="38" spans="2:8" x14ac:dyDescent="0.15">
      <c r="B38" s="159" t="s">
        <v>98</v>
      </c>
      <c r="C38" s="159" t="s">
        <v>10</v>
      </c>
      <c r="D38" s="160">
        <v>6</v>
      </c>
      <c r="E38" s="162" t="s">
        <v>28</v>
      </c>
      <c r="F38" s="161"/>
      <c r="G38" s="152">
        <f t="shared" si="2"/>
        <v>0</v>
      </c>
      <c r="H38" s="17"/>
    </row>
    <row r="39" spans="2:8" x14ac:dyDescent="0.15">
      <c r="B39" s="159" t="s">
        <v>99</v>
      </c>
      <c r="C39" s="159" t="s">
        <v>100</v>
      </c>
      <c r="D39" s="160">
        <v>8</v>
      </c>
      <c r="E39" s="162" t="s">
        <v>101</v>
      </c>
      <c r="F39" s="161"/>
      <c r="G39" s="152">
        <f t="shared" si="2"/>
        <v>0</v>
      </c>
      <c r="H39" s="17"/>
    </row>
    <row r="40" spans="2:8" x14ac:dyDescent="0.15">
      <c r="B40" s="159" t="s">
        <v>102</v>
      </c>
      <c r="C40" s="159" t="s">
        <v>103</v>
      </c>
      <c r="D40" s="160">
        <v>7.0000000000000001E-3</v>
      </c>
      <c r="E40" s="162" t="s">
        <v>28</v>
      </c>
      <c r="F40" s="161"/>
      <c r="G40" s="152">
        <f t="shared" si="2"/>
        <v>0</v>
      </c>
      <c r="H40" s="17"/>
    </row>
    <row r="41" spans="2:8" x14ac:dyDescent="0.15">
      <c r="B41" s="159" t="s">
        <v>104</v>
      </c>
      <c r="C41" s="159" t="s">
        <v>10</v>
      </c>
      <c r="D41" s="160">
        <v>7.0000000000000001E-3</v>
      </c>
      <c r="E41" s="162" t="s">
        <v>28</v>
      </c>
      <c r="F41" s="161"/>
      <c r="G41" s="152">
        <f t="shared" si="2"/>
        <v>0</v>
      </c>
      <c r="H41" s="17"/>
    </row>
    <row r="42" spans="2:8" x14ac:dyDescent="0.15">
      <c r="B42" s="159" t="s">
        <v>105</v>
      </c>
      <c r="C42" s="159" t="s">
        <v>10</v>
      </c>
      <c r="D42" s="160">
        <v>6.1</v>
      </c>
      <c r="E42" s="162" t="s">
        <v>19</v>
      </c>
      <c r="F42" s="161"/>
      <c r="G42" s="152">
        <f t="shared" si="2"/>
        <v>0</v>
      </c>
      <c r="H42" s="17"/>
    </row>
    <row r="43" spans="2:8" x14ac:dyDescent="0.15">
      <c r="B43" s="159" t="s">
        <v>26</v>
      </c>
      <c r="C43" s="159" t="s">
        <v>106</v>
      </c>
      <c r="D43" s="160">
        <v>6.1</v>
      </c>
      <c r="E43" s="162" t="s">
        <v>19</v>
      </c>
      <c r="F43" s="161"/>
      <c r="G43" s="152">
        <f t="shared" si="2"/>
        <v>0</v>
      </c>
      <c r="H43" s="17"/>
    </row>
    <row r="44" spans="2:8" x14ac:dyDescent="0.15">
      <c r="B44" s="159" t="s">
        <v>27</v>
      </c>
      <c r="C44" s="159" t="s">
        <v>10</v>
      </c>
      <c r="D44" s="160">
        <v>14.2</v>
      </c>
      <c r="E44" s="162" t="s">
        <v>28</v>
      </c>
      <c r="F44" s="161"/>
      <c r="G44" s="152">
        <f t="shared" si="2"/>
        <v>0</v>
      </c>
      <c r="H44" s="17"/>
    </row>
    <row r="45" spans="2:8" x14ac:dyDescent="0.15">
      <c r="B45" s="159" t="s">
        <v>107</v>
      </c>
      <c r="C45" s="159" t="s">
        <v>108</v>
      </c>
      <c r="D45" s="160">
        <v>3.6</v>
      </c>
      <c r="E45" s="162" t="s">
        <v>22</v>
      </c>
      <c r="F45" s="161"/>
      <c r="G45" s="152">
        <f t="shared" si="2"/>
        <v>0</v>
      </c>
      <c r="H45" s="17"/>
    </row>
    <row r="46" spans="2:8" x14ac:dyDescent="0.15">
      <c r="B46" s="159" t="s">
        <v>109</v>
      </c>
      <c r="C46" s="159" t="s">
        <v>110</v>
      </c>
      <c r="D46" s="160">
        <v>1</v>
      </c>
      <c r="E46" s="162" t="s">
        <v>12</v>
      </c>
      <c r="F46" s="168"/>
      <c r="G46" s="152">
        <f>ROUND(G47+G48,-3)</f>
        <v>0</v>
      </c>
      <c r="H46" s="17"/>
    </row>
    <row r="47" spans="2:8" x14ac:dyDescent="0.15">
      <c r="B47" s="159" t="s">
        <v>111</v>
      </c>
      <c r="C47" s="159" t="s">
        <v>112</v>
      </c>
      <c r="D47" s="160">
        <v>1</v>
      </c>
      <c r="E47" s="162" t="s">
        <v>113</v>
      </c>
      <c r="F47" s="161"/>
      <c r="G47" s="152">
        <f t="shared" si="2"/>
        <v>0</v>
      </c>
      <c r="H47" s="17"/>
    </row>
    <row r="48" spans="2:8" x14ac:dyDescent="0.15">
      <c r="B48" s="159" t="s">
        <v>114</v>
      </c>
      <c r="C48" s="159" t="s">
        <v>115</v>
      </c>
      <c r="D48" s="160">
        <v>2</v>
      </c>
      <c r="E48" s="162" t="s">
        <v>101</v>
      </c>
      <c r="F48" s="161"/>
      <c r="G48" s="152">
        <f t="shared" si="2"/>
        <v>0</v>
      </c>
      <c r="H48" s="17"/>
    </row>
    <row r="49" spans="2:8" x14ac:dyDescent="0.15">
      <c r="B49" s="159" t="s">
        <v>116</v>
      </c>
      <c r="C49" s="159" t="s">
        <v>10</v>
      </c>
      <c r="D49" s="160">
        <v>1</v>
      </c>
      <c r="E49" s="162" t="s">
        <v>12</v>
      </c>
      <c r="F49" s="168"/>
      <c r="G49" s="152">
        <f>ROUND(G50+G51+G52+G53+G54+G55,-3)</f>
        <v>0</v>
      </c>
      <c r="H49" s="17"/>
    </row>
    <row r="50" spans="2:8" x14ac:dyDescent="0.15">
      <c r="B50" s="159" t="s">
        <v>117</v>
      </c>
      <c r="C50" s="159" t="s">
        <v>118</v>
      </c>
      <c r="D50" s="160">
        <v>13</v>
      </c>
      <c r="E50" s="162" t="s">
        <v>21</v>
      </c>
      <c r="F50" s="161"/>
      <c r="G50" s="152">
        <f t="shared" si="2"/>
        <v>0</v>
      </c>
      <c r="H50" s="17"/>
    </row>
    <row r="51" spans="2:8" x14ac:dyDescent="0.15">
      <c r="B51" s="159" t="s">
        <v>119</v>
      </c>
      <c r="C51" s="159" t="s">
        <v>120</v>
      </c>
      <c r="D51" s="160">
        <v>19</v>
      </c>
      <c r="E51" s="162" t="s">
        <v>21</v>
      </c>
      <c r="F51" s="161"/>
      <c r="G51" s="152">
        <f t="shared" si="2"/>
        <v>0</v>
      </c>
      <c r="H51" s="17"/>
    </row>
    <row r="52" spans="2:8" x14ac:dyDescent="0.15">
      <c r="B52" s="159" t="s">
        <v>121</v>
      </c>
      <c r="C52" s="159" t="s">
        <v>122</v>
      </c>
      <c r="D52" s="160">
        <v>51</v>
      </c>
      <c r="E52" s="162" t="s">
        <v>21</v>
      </c>
      <c r="F52" s="161"/>
      <c r="G52" s="152">
        <f t="shared" si="2"/>
        <v>0</v>
      </c>
      <c r="H52" s="17"/>
    </row>
    <row r="53" spans="2:8" x14ac:dyDescent="0.15">
      <c r="B53" s="159" t="s">
        <v>123</v>
      </c>
      <c r="C53" s="159" t="s">
        <v>124</v>
      </c>
      <c r="D53" s="160">
        <v>1.9</v>
      </c>
      <c r="E53" s="162" t="s">
        <v>22</v>
      </c>
      <c r="F53" s="161"/>
      <c r="G53" s="152">
        <f t="shared" si="2"/>
        <v>0</v>
      </c>
      <c r="H53" s="17"/>
    </row>
    <row r="54" spans="2:8" x14ac:dyDescent="0.15">
      <c r="B54" s="159" t="s">
        <v>125</v>
      </c>
      <c r="C54" s="159" t="s">
        <v>126</v>
      </c>
      <c r="D54" s="160">
        <v>1</v>
      </c>
      <c r="E54" s="162" t="s">
        <v>24</v>
      </c>
      <c r="F54" s="161"/>
      <c r="G54" s="152">
        <f t="shared" si="2"/>
        <v>0</v>
      </c>
      <c r="H54" s="17"/>
    </row>
    <row r="55" spans="2:8" x14ac:dyDescent="0.15">
      <c r="B55" s="159" t="s">
        <v>127</v>
      </c>
      <c r="C55" s="159" t="s">
        <v>128</v>
      </c>
      <c r="D55" s="160">
        <v>8</v>
      </c>
      <c r="E55" s="162" t="s">
        <v>101</v>
      </c>
      <c r="F55" s="161"/>
      <c r="G55" s="152">
        <f t="shared" si="2"/>
        <v>0</v>
      </c>
      <c r="H55" s="17"/>
    </row>
    <row r="56" spans="2:8" x14ac:dyDescent="0.15">
      <c r="B56" s="159" t="s">
        <v>129</v>
      </c>
      <c r="C56" s="159" t="s">
        <v>10</v>
      </c>
      <c r="D56" s="160">
        <v>1</v>
      </c>
      <c r="E56" s="162" t="s">
        <v>12</v>
      </c>
      <c r="F56" s="168"/>
      <c r="G56" s="152">
        <f>ROUND(G57,-3)</f>
        <v>0</v>
      </c>
      <c r="H56" s="17"/>
    </row>
    <row r="57" spans="2:8" x14ac:dyDescent="0.15">
      <c r="B57" s="159" t="s">
        <v>130</v>
      </c>
      <c r="C57" s="159" t="s">
        <v>10</v>
      </c>
      <c r="D57" s="160">
        <v>21</v>
      </c>
      <c r="E57" s="162" t="s">
        <v>131</v>
      </c>
      <c r="F57" s="161"/>
      <c r="G57" s="152">
        <f t="shared" si="2"/>
        <v>0</v>
      </c>
      <c r="H57" s="17"/>
    </row>
    <row r="58" spans="2:8" x14ac:dyDescent="0.15">
      <c r="B58" s="155" t="s">
        <v>29</v>
      </c>
      <c r="C58" s="155" t="s">
        <v>10</v>
      </c>
      <c r="D58" s="156">
        <v>1</v>
      </c>
      <c r="E58" s="157" t="s">
        <v>12</v>
      </c>
      <c r="F58" s="168"/>
      <c r="G58" s="152">
        <f>G59</f>
        <v>0</v>
      </c>
      <c r="H58" s="17"/>
    </row>
    <row r="59" spans="2:8" x14ac:dyDescent="0.15">
      <c r="B59" s="159" t="s">
        <v>30</v>
      </c>
      <c r="C59" s="159" t="s">
        <v>10</v>
      </c>
      <c r="D59" s="160">
        <v>1</v>
      </c>
      <c r="E59" s="162" t="s">
        <v>12</v>
      </c>
      <c r="F59" s="168"/>
      <c r="G59" s="152">
        <f>G60+G67</f>
        <v>0</v>
      </c>
      <c r="H59" s="17"/>
    </row>
    <row r="60" spans="2:8" x14ac:dyDescent="0.15">
      <c r="B60" s="159" t="s">
        <v>31</v>
      </c>
      <c r="C60" s="159" t="s">
        <v>10</v>
      </c>
      <c r="D60" s="160">
        <v>1</v>
      </c>
      <c r="E60" s="162" t="s">
        <v>12</v>
      </c>
      <c r="F60" s="168"/>
      <c r="G60" s="153">
        <f>ROUND(G61+G62+G63+G64+G65+G66,-3)</f>
        <v>0</v>
      </c>
      <c r="H60" s="17"/>
    </row>
    <row r="61" spans="2:8" x14ac:dyDescent="0.15">
      <c r="B61" s="159" t="s">
        <v>32</v>
      </c>
      <c r="C61" s="159" t="s">
        <v>10</v>
      </c>
      <c r="D61" s="160">
        <v>3</v>
      </c>
      <c r="E61" s="162" t="s">
        <v>33</v>
      </c>
      <c r="F61" s="161"/>
      <c r="G61" s="152">
        <f t="shared" ref="G61:G62" si="3">ROUND(D61*F61,0)</f>
        <v>0</v>
      </c>
      <c r="H61" s="17"/>
    </row>
    <row r="62" spans="2:8" x14ac:dyDescent="0.15">
      <c r="B62" s="159" t="s">
        <v>34</v>
      </c>
      <c r="C62" s="159" t="s">
        <v>10</v>
      </c>
      <c r="D62" s="160">
        <v>3</v>
      </c>
      <c r="E62" s="162" t="s">
        <v>33</v>
      </c>
      <c r="F62" s="161"/>
      <c r="G62" s="152">
        <f t="shared" si="3"/>
        <v>0</v>
      </c>
      <c r="H62" s="17"/>
    </row>
    <row r="63" spans="2:8" x14ac:dyDescent="0.15">
      <c r="B63" s="159" t="s">
        <v>35</v>
      </c>
      <c r="C63" s="159" t="s">
        <v>10</v>
      </c>
      <c r="D63" s="160">
        <v>1</v>
      </c>
      <c r="E63" s="162" t="s">
        <v>24</v>
      </c>
      <c r="F63" s="161"/>
      <c r="G63" s="152">
        <f t="shared" ref="G63:G70" si="4">ROUND(D63*F63,0)</f>
        <v>0</v>
      </c>
      <c r="H63" s="17"/>
    </row>
    <row r="64" spans="2:8" x14ac:dyDescent="0.15">
      <c r="B64" s="159" t="s">
        <v>132</v>
      </c>
      <c r="C64" s="159" t="s">
        <v>133</v>
      </c>
      <c r="D64" s="160">
        <v>1</v>
      </c>
      <c r="E64" s="162" t="s">
        <v>24</v>
      </c>
      <c r="F64" s="161"/>
      <c r="G64" s="152">
        <f t="shared" si="4"/>
        <v>0</v>
      </c>
      <c r="H64" s="17"/>
    </row>
    <row r="65" spans="2:8" x14ac:dyDescent="0.15">
      <c r="B65" s="159" t="s">
        <v>134</v>
      </c>
      <c r="C65" s="159" t="s">
        <v>10</v>
      </c>
      <c r="D65" s="160">
        <v>1</v>
      </c>
      <c r="E65" s="162" t="s">
        <v>24</v>
      </c>
      <c r="F65" s="161"/>
      <c r="G65" s="152">
        <f t="shared" si="4"/>
        <v>0</v>
      </c>
      <c r="H65" s="17"/>
    </row>
    <row r="66" spans="2:8" x14ac:dyDescent="0.15">
      <c r="B66" s="159" t="s">
        <v>135</v>
      </c>
      <c r="C66" s="159" t="s">
        <v>84</v>
      </c>
      <c r="D66" s="160">
        <v>1</v>
      </c>
      <c r="E66" s="162" t="s">
        <v>24</v>
      </c>
      <c r="F66" s="161"/>
      <c r="G66" s="152">
        <f t="shared" si="4"/>
        <v>0</v>
      </c>
      <c r="H66" s="17"/>
    </row>
    <row r="67" spans="2:8" x14ac:dyDescent="0.15">
      <c r="B67" s="159" t="s">
        <v>136</v>
      </c>
      <c r="C67" s="159" t="s">
        <v>10</v>
      </c>
      <c r="D67" s="160">
        <v>1</v>
      </c>
      <c r="E67" s="162" t="s">
        <v>12</v>
      </c>
      <c r="F67" s="168"/>
      <c r="G67" s="152">
        <f>ROUND(G68+G69+G70,-3)</f>
        <v>0</v>
      </c>
      <c r="H67" s="17"/>
    </row>
    <row r="68" spans="2:8" x14ac:dyDescent="0.15">
      <c r="B68" s="159" t="s">
        <v>137</v>
      </c>
      <c r="C68" s="159" t="s">
        <v>10</v>
      </c>
      <c r="D68" s="160">
        <v>12</v>
      </c>
      <c r="E68" s="162" t="s">
        <v>21</v>
      </c>
      <c r="F68" s="161"/>
      <c r="G68" s="152">
        <f t="shared" si="4"/>
        <v>0</v>
      </c>
      <c r="H68" s="17"/>
    </row>
    <row r="69" spans="2:8" x14ac:dyDescent="0.15">
      <c r="B69" s="159" t="s">
        <v>32</v>
      </c>
      <c r="C69" s="159" t="s">
        <v>10</v>
      </c>
      <c r="D69" s="160">
        <v>16</v>
      </c>
      <c r="E69" s="162" t="s">
        <v>33</v>
      </c>
      <c r="F69" s="161"/>
      <c r="G69" s="152">
        <f t="shared" si="4"/>
        <v>0</v>
      </c>
      <c r="H69" s="17"/>
    </row>
    <row r="70" spans="2:8" x14ac:dyDescent="0.15">
      <c r="B70" s="159" t="s">
        <v>34</v>
      </c>
      <c r="C70" s="159" t="s">
        <v>10</v>
      </c>
      <c r="D70" s="160">
        <v>16</v>
      </c>
      <c r="E70" s="162" t="s">
        <v>33</v>
      </c>
      <c r="F70" s="161"/>
      <c r="G70" s="152">
        <f t="shared" si="4"/>
        <v>0</v>
      </c>
      <c r="H70" s="17"/>
    </row>
    <row r="71" spans="2:8" x14ac:dyDescent="0.15">
      <c r="B71" s="155" t="s">
        <v>36</v>
      </c>
      <c r="C71" s="155" t="s">
        <v>10</v>
      </c>
      <c r="D71" s="156">
        <v>1</v>
      </c>
      <c r="E71" s="157" t="s">
        <v>12</v>
      </c>
      <c r="F71" s="168"/>
      <c r="G71" s="153">
        <f>+G72+G78</f>
        <v>0</v>
      </c>
      <c r="H71" s="17"/>
    </row>
    <row r="72" spans="2:8" x14ac:dyDescent="0.15">
      <c r="B72" s="155" t="s">
        <v>37</v>
      </c>
      <c r="C72" s="155" t="s">
        <v>10</v>
      </c>
      <c r="D72" s="156">
        <v>1</v>
      </c>
      <c r="E72" s="157" t="s">
        <v>12</v>
      </c>
      <c r="F72" s="168"/>
      <c r="G72" s="153">
        <f>G73+G74</f>
        <v>0</v>
      </c>
      <c r="H72" s="17"/>
    </row>
    <row r="73" spans="2:8" x14ac:dyDescent="0.15">
      <c r="B73" s="155" t="s">
        <v>38</v>
      </c>
      <c r="C73" s="155" t="s">
        <v>10</v>
      </c>
      <c r="D73" s="156">
        <v>1</v>
      </c>
      <c r="E73" s="157" t="s">
        <v>12</v>
      </c>
      <c r="F73" s="161"/>
      <c r="G73" s="152">
        <f>ROUND(F73,-3)</f>
        <v>0</v>
      </c>
      <c r="H73" s="17"/>
    </row>
    <row r="74" spans="2:8" x14ac:dyDescent="0.15">
      <c r="B74" s="155" t="s">
        <v>39</v>
      </c>
      <c r="C74" s="155" t="s">
        <v>10</v>
      </c>
      <c r="D74" s="156">
        <v>1</v>
      </c>
      <c r="E74" s="157" t="s">
        <v>12</v>
      </c>
      <c r="F74" s="168"/>
      <c r="G74" s="153">
        <f>+G75</f>
        <v>0</v>
      </c>
      <c r="H74" s="17"/>
    </row>
    <row r="75" spans="2:8" x14ac:dyDescent="0.15">
      <c r="B75" s="155" t="s">
        <v>40</v>
      </c>
      <c r="C75" s="155" t="s">
        <v>10</v>
      </c>
      <c r="D75" s="156">
        <v>1</v>
      </c>
      <c r="E75" s="157" t="s">
        <v>12</v>
      </c>
      <c r="F75" s="168"/>
      <c r="G75" s="153">
        <f>+G76</f>
        <v>0</v>
      </c>
      <c r="H75" s="17"/>
    </row>
    <row r="76" spans="2:8" x14ac:dyDescent="0.15">
      <c r="B76" s="155" t="s">
        <v>138</v>
      </c>
      <c r="C76" s="155" t="s">
        <v>10</v>
      </c>
      <c r="D76" s="156">
        <v>1</v>
      </c>
      <c r="E76" s="157" t="s">
        <v>12</v>
      </c>
      <c r="F76" s="168"/>
      <c r="G76" s="153">
        <f>ROUND(G77,-3)</f>
        <v>0</v>
      </c>
      <c r="H76" s="17"/>
    </row>
    <row r="77" spans="2:8" x14ac:dyDescent="0.15">
      <c r="B77" s="155" t="s">
        <v>41</v>
      </c>
      <c r="C77" s="155" t="s">
        <v>10</v>
      </c>
      <c r="D77" s="156">
        <v>2.08</v>
      </c>
      <c r="E77" s="157" t="s">
        <v>28</v>
      </c>
      <c r="F77" s="161"/>
      <c r="G77" s="152">
        <f>ROUND(D77*F77,0)</f>
        <v>0</v>
      </c>
      <c r="H77" s="17"/>
    </row>
    <row r="78" spans="2:8" x14ac:dyDescent="0.15">
      <c r="B78" s="155" t="s">
        <v>42</v>
      </c>
      <c r="C78" s="155" t="s">
        <v>10</v>
      </c>
      <c r="D78" s="156">
        <v>1</v>
      </c>
      <c r="E78" s="157" t="s">
        <v>12</v>
      </c>
      <c r="F78" s="161"/>
      <c r="G78" s="152">
        <f>ROUND(F78,-3)</f>
        <v>0</v>
      </c>
      <c r="H78" s="17"/>
    </row>
    <row r="79" spans="2:8" x14ac:dyDescent="0.15">
      <c r="B79" s="163" t="s">
        <v>43</v>
      </c>
      <c r="C79" s="163" t="s">
        <v>10</v>
      </c>
      <c r="D79" s="164">
        <v>1</v>
      </c>
      <c r="E79" s="165" t="s">
        <v>12</v>
      </c>
      <c r="F79" s="166"/>
      <c r="G79" s="152">
        <f>ROUNDDOWN(F79,-3)</f>
        <v>0</v>
      </c>
      <c r="H79" s="17"/>
    </row>
    <row r="80" spans="2:8" ht="14.25" thickBot="1" x14ac:dyDescent="0.2">
      <c r="B80" s="32" t="s">
        <v>44</v>
      </c>
      <c r="C80" s="32" t="s">
        <v>10</v>
      </c>
      <c r="D80" s="33"/>
      <c r="E80" s="34" t="s">
        <v>10</v>
      </c>
      <c r="F80" s="34"/>
      <c r="G80" s="35">
        <f>ROUND(G22+G79,-4)</f>
        <v>0</v>
      </c>
      <c r="H80" s="17"/>
    </row>
    <row r="81" spans="2:8" ht="15" thickTop="1" thickBot="1" x14ac:dyDescent="0.2">
      <c r="C81" s="18"/>
      <c r="D81" s="19"/>
      <c r="E81" s="20"/>
      <c r="F81" s="20"/>
      <c r="G81" s="21"/>
      <c r="H81" s="17"/>
    </row>
    <row r="82" spans="2:8" ht="14.25" thickTop="1" x14ac:dyDescent="0.15">
      <c r="B82" s="22" t="s">
        <v>7</v>
      </c>
      <c r="G82" s="23">
        <f>ROUNDDOWN(+G80,-4)</f>
        <v>0</v>
      </c>
    </row>
    <row r="83" spans="2:8" x14ac:dyDescent="0.15">
      <c r="B83" s="24" t="s">
        <v>8</v>
      </c>
      <c r="G83" s="25">
        <f>ROUNDDOWN(G82*0.1,0)</f>
        <v>0</v>
      </c>
    </row>
    <row r="84" spans="2:8" ht="14.25" thickBot="1" x14ac:dyDescent="0.2">
      <c r="B84" s="26" t="s">
        <v>9</v>
      </c>
      <c r="G84" s="27">
        <f>G82+G83</f>
        <v>0</v>
      </c>
    </row>
    <row r="85" spans="2:8" ht="14.25" thickTop="1" x14ac:dyDescent="0.15"/>
    <row r="86" spans="2:8" x14ac:dyDescent="0.15">
      <c r="G86" s="36"/>
    </row>
  </sheetData>
  <mergeCells count="1">
    <mergeCell ref="D6:G6"/>
  </mergeCells>
  <phoneticPr fontId="2"/>
  <dataValidations count="2">
    <dataValidation type="decimal" imeMode="off" allowBlank="1" showInputMessage="1" showErrorMessage="1" errorTitle="工事費内訳書" error="金額を入力してください。" sqref="G20 G81:G84" xr:uid="{00000000-0002-0000-0100-000000000000}">
      <formula1>-9999999999</formula1>
      <formula2>9999999999</formula2>
    </dataValidation>
    <dataValidation imeMode="off" allowBlank="1" showInputMessage="1" showErrorMessage="1" errorTitle="工事費内訳書" error="金額を入力してください。" sqref="G21:G80" xr:uid="{00000000-0002-0000-0100-000001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鏡</vt:lpstr>
      <vt:lpstr>金抜き（入札用）</vt:lpstr>
    </vt:vector>
  </TitlesOfParts>
  <Company>ibarakidoren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農林水産課</cp:lastModifiedBy>
  <cp:lastPrinted>2025-08-08T00:39:21Z</cp:lastPrinted>
  <dcterms:created xsi:type="dcterms:W3CDTF">2023-08-09T05:47:42Z</dcterms:created>
  <dcterms:modified xsi:type="dcterms:W3CDTF">2025-08-18T02:11:47Z</dcterms:modified>
</cp:coreProperties>
</file>